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wnemortgage-my.sharepoint.com/personal/amatney_townemortgage_com/Documents/PolicyTech Documents/"/>
    </mc:Choice>
  </mc:AlternateContent>
  <xr:revisionPtr revIDLastSave="280" documentId="11_55E26200E80488A410059BB49B97BFE764989894" xr6:coauthVersionLast="47" xr6:coauthVersionMax="47" xr10:uidLastSave="{6968082E-C1A2-433F-9616-520D167BE6A5}"/>
  <bookViews>
    <workbookView xWindow="-120" yWindow="-120" windowWidth="29040" windowHeight="15840" xr2:uid="{00000000-000D-0000-FFFF-FFFF00000000}"/>
  </bookViews>
  <sheets>
    <sheet name="Conventional Renovation MMW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26" i="1"/>
  <c r="F25" i="1"/>
  <c r="F22" i="1" l="1"/>
  <c r="F23" i="1" s="1"/>
  <c r="F29" i="1" l="1"/>
  <c r="F35" i="1" s="1"/>
  <c r="F6" i="1" s="1"/>
  <c r="F39" i="1" s="1"/>
  <c r="F46" i="1"/>
  <c r="F7" i="1"/>
  <c r="F27" i="1" l="1"/>
  <c r="F38" i="1" s="1"/>
  <c r="F40" i="1"/>
  <c r="F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Ashley Atanosian</author>
  </authors>
  <commentList>
    <comment ref="F6" authorId="0" shapeId="0" xr:uid="{CCDAB469-4488-41FD-87B1-442AE94A8DC9}">
      <text>
        <r>
          <rPr>
            <b/>
            <sz val="9"/>
            <rFont val="Tahoma"/>
            <family val="2"/>
          </rPr>
          <t xml:space="preserve">Fannie Mae HomeStyle Renovation - LTV Calculation
</t>
        </r>
        <r>
          <rPr>
            <sz val="9"/>
            <rFont val="Tahoma"/>
            <family val="2"/>
          </rPr>
          <t xml:space="preserve">The loan amount is based on total LTV derived from the lesser of:
• Total acquisition cost including all construction related expenses 
</t>
        </r>
        <r>
          <rPr>
            <b/>
            <sz val="9"/>
            <rFont val="Tahoma"/>
            <family val="2"/>
          </rPr>
          <t>OR</t>
        </r>
        <r>
          <rPr>
            <sz val="9"/>
            <rFont val="Tahoma"/>
            <family val="2"/>
          </rPr>
          <t xml:space="preserve">
• From the “as completed” value of the home
</t>
        </r>
      </text>
    </comment>
    <comment ref="F15" authorId="0" shapeId="0" xr:uid="{6510192D-2E17-4CB8-8C57-4A4D03B94DB5}">
      <text>
        <r>
          <rPr>
            <b/>
            <sz val="9"/>
            <rFont val="Tahoma"/>
            <family val="2"/>
          </rPr>
          <t xml:space="preserve">Contingency Reserves 
</t>
        </r>
        <r>
          <rPr>
            <sz val="9"/>
            <rFont val="Tahoma"/>
            <family val="2"/>
          </rPr>
          <t>• 10% of Hard Costs (Labor/Materials)</t>
        </r>
      </text>
    </comment>
    <comment ref="F16" authorId="0" shapeId="0" xr:uid="{FDA3C3F5-A459-4354-BA84-1ABD75F6DD80}">
      <text>
        <r>
          <rPr>
            <b/>
            <sz val="9"/>
            <rFont val="Tahoma"/>
            <family val="2"/>
          </rPr>
          <t xml:space="preserve">Architect/Engineer Fees: 
</t>
        </r>
        <r>
          <rPr>
            <sz val="9"/>
            <rFont val="Tahoma"/>
            <family val="2"/>
          </rPr>
          <t>• $5000 (Editable Fee- Minimum estimation of $1500)</t>
        </r>
        <r>
          <rPr>
            <b/>
            <sz val="9"/>
            <rFont val="Tahoma"/>
            <family val="2"/>
          </rPr>
          <t xml:space="preserve">
</t>
        </r>
      </text>
    </comment>
    <comment ref="F17" authorId="0" shapeId="0" xr:uid="{E2C15586-841C-4070-93E9-8CCB64A568F5}">
      <text>
        <r>
          <rPr>
            <b/>
            <sz val="9"/>
            <rFont val="Tahoma"/>
            <family val="2"/>
          </rPr>
          <t xml:space="preserve">Consultant Fees:
</t>
        </r>
        <r>
          <rPr>
            <sz val="9"/>
            <rFont val="Tahoma"/>
            <family val="2"/>
          </rPr>
          <t xml:space="preserve">
• Hard Costs (Labor/Materials) 7,500 or less: </t>
        </r>
        <r>
          <rPr>
            <b/>
            <sz val="9"/>
            <color indexed="81"/>
            <rFont val="Tahoma"/>
            <family val="2"/>
          </rPr>
          <t>$550</t>
        </r>
        <r>
          <rPr>
            <sz val="9"/>
            <rFont val="Tahoma"/>
            <family val="2"/>
          </rPr>
          <t xml:space="preserve"> ($400 + $150 for Mileage)
• Hard Costs (Labor/Materials) 7,501 – 15,000: </t>
        </r>
        <r>
          <rPr>
            <b/>
            <sz val="9"/>
            <color indexed="81"/>
            <rFont val="Tahoma"/>
            <family val="2"/>
          </rPr>
          <t>$650</t>
        </r>
        <r>
          <rPr>
            <sz val="9"/>
            <rFont val="Tahoma"/>
            <family val="2"/>
          </rPr>
          <t xml:space="preserve"> ($500 + $150 for Mileage)
• Hard Costs (Labor/Materials) 15,001 – 30,000: </t>
        </r>
        <r>
          <rPr>
            <b/>
            <sz val="9"/>
            <color indexed="81"/>
            <rFont val="Tahoma"/>
            <family val="2"/>
          </rPr>
          <t>$750</t>
        </r>
        <r>
          <rPr>
            <sz val="9"/>
            <rFont val="Tahoma"/>
            <family val="2"/>
          </rPr>
          <t xml:space="preserve"> ($600 + $150 for Mileage)
• Hard Costs (Labor/Materials) 30,001 – 50,000: </t>
        </r>
        <r>
          <rPr>
            <b/>
            <sz val="9"/>
            <color indexed="81"/>
            <rFont val="Tahoma"/>
            <family val="2"/>
          </rPr>
          <t>$850</t>
        </r>
        <r>
          <rPr>
            <sz val="9"/>
            <rFont val="Tahoma"/>
            <family val="2"/>
          </rPr>
          <t xml:space="preserve"> ($700 + $150 for Mileage)
• Hard Costs (Labor/Materials) 50,001 – 75,000: </t>
        </r>
        <r>
          <rPr>
            <b/>
            <sz val="9"/>
            <color indexed="81"/>
            <rFont val="Tahoma"/>
            <family val="2"/>
          </rPr>
          <t xml:space="preserve">$950 </t>
        </r>
        <r>
          <rPr>
            <sz val="9"/>
            <rFont val="Tahoma"/>
            <family val="2"/>
          </rPr>
          <t xml:space="preserve">($800 + $150 for Mileage)
• Hard Costs (Labor/Materials) 75,001 – 100,000: </t>
        </r>
        <r>
          <rPr>
            <b/>
            <sz val="9"/>
            <color indexed="81"/>
            <rFont val="Tahoma"/>
            <family val="2"/>
          </rPr>
          <t>$1050</t>
        </r>
        <r>
          <rPr>
            <sz val="9"/>
            <rFont val="Tahoma"/>
            <family val="2"/>
          </rPr>
          <t xml:space="preserve"> ($900 + $150 for Mileage)
• Hard Costs (Labor/Materials) 100,001 and over: </t>
        </r>
        <r>
          <rPr>
            <b/>
            <sz val="9"/>
            <color indexed="81"/>
            <rFont val="Tahoma"/>
            <family val="2"/>
          </rPr>
          <t>$1150</t>
        </r>
        <r>
          <rPr>
            <sz val="9"/>
            <rFont val="Tahoma"/>
            <family val="2"/>
          </rPr>
          <t xml:space="preserve"> ($1000 + $150 for Mileage)
</t>
        </r>
        <r>
          <rPr>
            <b/>
            <sz val="9"/>
            <rFont val="Tahoma"/>
            <family val="2"/>
          </rPr>
          <t xml:space="preserve">
</t>
        </r>
      </text>
    </comment>
    <comment ref="F18" authorId="0" shapeId="0" xr:uid="{9625142C-9296-469B-B5FF-E641DF700F76}">
      <text>
        <r>
          <rPr>
            <b/>
            <sz val="9"/>
            <rFont val="Tahoma"/>
            <family val="2"/>
          </rPr>
          <t xml:space="preserve">Inspections:
</t>
        </r>
        <r>
          <rPr>
            <sz val="9"/>
            <rFont val="Tahoma"/>
            <family val="2"/>
          </rPr>
          <t xml:space="preserve">
• If Hard Costs (Labor/Materials) are equal to or less than 35K:</t>
        </r>
        <r>
          <rPr>
            <b/>
            <sz val="9"/>
            <color indexed="81"/>
            <rFont val="Tahoma"/>
            <family val="2"/>
          </rPr>
          <t xml:space="preserve"> $1050</t>
        </r>
        <r>
          <rPr>
            <sz val="9"/>
            <rFont val="Tahoma"/>
            <family val="2"/>
          </rPr>
          <t xml:space="preserve"> (3 draws * $350)
• If Hard Costs (Labor/Materials) are greater than 35K: </t>
        </r>
        <r>
          <rPr>
            <b/>
            <sz val="9"/>
            <color indexed="81"/>
            <rFont val="Tahoma"/>
            <family val="2"/>
          </rPr>
          <t>$1750</t>
        </r>
        <r>
          <rPr>
            <sz val="9"/>
            <rFont val="Tahoma"/>
            <family val="2"/>
          </rPr>
          <t xml:space="preserve"> (5 draws * $350)
</t>
        </r>
      </text>
    </comment>
    <comment ref="F19" authorId="0" shapeId="0" xr:uid="{8169A66D-3B76-4FBE-8135-15A1F1162AC6}">
      <text>
        <r>
          <rPr>
            <b/>
            <sz val="9"/>
            <rFont val="Tahoma"/>
            <family val="2"/>
          </rPr>
          <t xml:space="preserve">Title Updates:
</t>
        </r>
        <r>
          <rPr>
            <sz val="9"/>
            <rFont val="Tahoma"/>
            <family val="2"/>
          </rPr>
          <t xml:space="preserve">• If Hard Costs (Labor/Materials) are equal to or less than 35K: </t>
        </r>
        <r>
          <rPr>
            <b/>
            <sz val="9"/>
            <color indexed="81"/>
            <rFont val="Tahoma"/>
            <family val="2"/>
          </rPr>
          <t>$525</t>
        </r>
        <r>
          <rPr>
            <sz val="9"/>
            <rFont val="Tahoma"/>
            <family val="2"/>
          </rPr>
          <t xml:space="preserve"> (3 draws * $175)
• If Hard Costs (Labor/Materials) are greater than 35K: </t>
        </r>
        <r>
          <rPr>
            <b/>
            <sz val="9"/>
            <color indexed="81"/>
            <rFont val="Tahoma"/>
            <family val="2"/>
          </rPr>
          <t>$875</t>
        </r>
        <r>
          <rPr>
            <sz val="9"/>
            <rFont val="Tahoma"/>
            <family val="2"/>
          </rPr>
          <t xml:space="preserve"> (5 draws * $175)</t>
        </r>
        <r>
          <rPr>
            <b/>
            <sz val="9"/>
            <rFont val="Tahoma"/>
            <family val="2"/>
          </rPr>
          <t xml:space="preserve">
</t>
        </r>
      </text>
    </comment>
    <comment ref="F20" authorId="0" shapeId="0" xr:uid="{2CF2DCF6-21A5-49FB-9BAB-D5D34979F28F}">
      <text>
        <r>
          <rPr>
            <b/>
            <sz val="9"/>
            <rFont val="Tahoma"/>
            <family val="2"/>
          </rPr>
          <t xml:space="preserve">Permits: 
</t>
        </r>
        <r>
          <rPr>
            <sz val="9"/>
            <rFont val="Tahoma"/>
            <family val="2"/>
          </rPr>
          <t>• $1500 (Editable Fee- Minimum estimation of $500)</t>
        </r>
        <r>
          <rPr>
            <b/>
            <sz val="9"/>
            <rFont val="Tahoma"/>
            <family val="2"/>
          </rPr>
          <t xml:space="preserve">
</t>
        </r>
      </text>
    </comment>
    <comment ref="F21" authorId="0" shapeId="0" xr:uid="{D688BE14-6528-440C-A28C-0BBDE5C451AC}">
      <text>
        <r>
          <rPr>
            <b/>
            <sz val="9"/>
            <rFont val="Tahoma"/>
            <family val="2"/>
          </rPr>
          <t xml:space="preserve">Fannie Mae HomeStyle Renovation – Escrowed Mortgage Payments
</t>
        </r>
        <r>
          <rPr>
            <sz val="9"/>
            <rFont val="Tahoma"/>
            <family val="2"/>
          </rPr>
          <t>If the borrower is not occupying the property during construction, we as a Lender must collect 6 months PITIA . Qualification will be verified by the Project Inspector and/or Lender. When a loan funds with Towne, all escrowed payments will be applied immediately.</t>
        </r>
      </text>
    </comment>
    <comment ref="E22" authorId="0" shapeId="0" xr:uid="{5E50C617-A00C-4DEC-8D94-BC07B7F9B83C}">
      <text>
        <r>
          <rPr>
            <sz val="9"/>
            <rFont val="Tahoma"/>
            <family val="2"/>
          </rPr>
          <t>Select Yes for buyout of U/W fee
Select No to calculate the formula</t>
        </r>
      </text>
    </comment>
    <comment ref="F41" authorId="0" shapeId="0" xr:uid="{3877C8E1-CEF3-4FBC-A281-31438F6CFAD6}">
      <text>
        <r>
          <rPr>
            <b/>
            <sz val="9"/>
            <color indexed="81"/>
            <rFont val="Tahoma"/>
            <family val="2"/>
          </rPr>
          <t>High Balance County Limits</t>
        </r>
        <r>
          <rPr>
            <sz val="9"/>
            <color indexed="81"/>
            <rFont val="Tahoma"/>
            <family val="2"/>
          </rPr>
          <t xml:space="preserve">
If your loan is over the conforming limits, you will need to manually input the high balance county limit.
</t>
        </r>
      </text>
    </comment>
  </commentList>
</comments>
</file>

<file path=xl/sharedStrings.xml><?xml version="1.0" encoding="utf-8"?>
<sst xmlns="http://schemas.openxmlformats.org/spreadsheetml/2006/main" count="53" uniqueCount="53">
  <si>
    <r>
      <rPr>
        <sz val="10.5"/>
        <rFont val="Arial"/>
        <family val="2"/>
      </rPr>
      <t>Borrower Name:</t>
    </r>
  </si>
  <si>
    <r>
      <rPr>
        <sz val="10.5"/>
        <rFont val="Arial"/>
        <family val="2"/>
      </rPr>
      <t>Date:</t>
    </r>
  </si>
  <si>
    <r>
      <rPr>
        <b/>
        <sz val="10.5"/>
        <rFont val="Arial"/>
        <family val="2"/>
      </rPr>
      <t>Totals</t>
    </r>
  </si>
  <si>
    <r>
      <rPr>
        <sz val="10.5"/>
        <rFont val="Arial"/>
        <family val="2"/>
      </rPr>
      <t>1. % Applicable LTV</t>
    </r>
  </si>
  <si>
    <t>3.    Primary Residence</t>
  </si>
  <si>
    <r>
      <rPr>
        <sz val="10.5"/>
        <rFont val="Arial"/>
        <family val="2"/>
      </rPr>
      <t>Secondary Residence</t>
    </r>
  </si>
  <si>
    <r>
      <rPr>
        <sz val="10.5"/>
        <rFont val="Arial"/>
        <family val="2"/>
      </rPr>
      <t>Investment</t>
    </r>
  </si>
  <si>
    <r>
      <rPr>
        <b/>
        <sz val="10.5"/>
        <rFont val="Arial"/>
        <family val="2"/>
      </rPr>
      <t>B. Property Information</t>
    </r>
  </si>
  <si>
    <r>
      <rPr>
        <b/>
        <sz val="10.5"/>
        <rFont val="Arial"/>
        <family val="2"/>
      </rPr>
      <t>C. Alterations, Improvements, and Repairs</t>
    </r>
  </si>
  <si>
    <r>
      <rPr>
        <sz val="10.5"/>
        <rFont val="Arial"/>
        <family val="2"/>
      </rPr>
      <t>1. Alterations, Improvements, and Repairs</t>
    </r>
  </si>
  <si>
    <r>
      <rPr>
        <sz val="10.5"/>
        <rFont val="Arial"/>
        <family val="2"/>
      </rPr>
      <t>a. Hard Costs (Labor/Materials)</t>
    </r>
  </si>
  <si>
    <r>
      <rPr>
        <sz val="10.5"/>
        <rFont val="Arial"/>
        <family val="2"/>
      </rPr>
      <t>b. Contingency Reserve (if applicable and financed)</t>
    </r>
  </si>
  <si>
    <r>
      <rPr>
        <sz val="10.5"/>
        <rFont val="Arial"/>
        <family val="2"/>
      </rPr>
      <t>c. Architect/Engineer Fees</t>
    </r>
  </si>
  <si>
    <r>
      <rPr>
        <sz val="10.5"/>
        <rFont val="Arial"/>
        <family val="2"/>
      </rPr>
      <t>d. Consultant Fees</t>
    </r>
  </si>
  <si>
    <r>
      <rPr>
        <sz val="10.5"/>
        <rFont val="Arial"/>
        <family val="2"/>
      </rPr>
      <t>e. Inspections</t>
    </r>
  </si>
  <si>
    <r>
      <rPr>
        <sz val="10.5"/>
        <rFont val="Arial"/>
        <family val="2"/>
      </rPr>
      <t>f. Title Updates</t>
    </r>
  </si>
  <si>
    <r>
      <rPr>
        <sz val="10.5"/>
        <rFont val="Arial"/>
        <family val="2"/>
      </rPr>
      <t>g. Permits</t>
    </r>
  </si>
  <si>
    <r>
      <rPr>
        <sz val="10.5"/>
        <rFont val="Arial"/>
        <family val="2"/>
      </rPr>
      <t xml:space="preserve">h. Payment Reserve (Months not occupied x Monthly Payment) – </t>
    </r>
    <r>
      <rPr>
        <i/>
        <sz val="10.5"/>
        <rFont val="Arial"/>
        <family val="2"/>
      </rPr>
      <t>Not to exceed 6 months</t>
    </r>
  </si>
  <si>
    <t xml:space="preserve">            i. Other Supplemental Origination Fee (Greater of $500 or 1.5% X C1a-C1h)</t>
  </si>
  <si>
    <r>
      <rPr>
        <sz val="10.5"/>
        <rFont val="Arial"/>
        <family val="2"/>
      </rPr>
      <t xml:space="preserve">2. Total Alterations, Improvements, and Repairs (Total of C1a to C1i)
</t>
    </r>
    <r>
      <rPr>
        <b/>
        <sz val="10.5"/>
        <rFont val="Arial"/>
        <family val="2"/>
      </rPr>
      <t>NOTE</t>
    </r>
    <r>
      <rPr>
        <sz val="10.5"/>
        <rFont val="Arial"/>
        <family val="2"/>
      </rPr>
      <t>: Cannot exceed (A2)</t>
    </r>
  </si>
  <si>
    <r>
      <rPr>
        <b/>
        <sz val="10.5"/>
        <rFont val="Arial"/>
        <family val="2"/>
      </rPr>
      <t>D. Loan Amount</t>
    </r>
  </si>
  <si>
    <r>
      <rPr>
        <b/>
        <sz val="10.5"/>
        <rFont val="Arial"/>
        <family val="2"/>
      </rPr>
      <t>E. Details of Transaction (from Form 1003)</t>
    </r>
  </si>
  <si>
    <r>
      <rPr>
        <b/>
        <sz val="10.5"/>
        <rFont val="Arial"/>
        <family val="2"/>
      </rPr>
      <t>Refinance</t>
    </r>
  </si>
  <si>
    <r>
      <rPr>
        <b/>
        <sz val="10.5"/>
        <rFont val="Arial"/>
        <family val="2"/>
      </rPr>
      <t xml:space="preserve">* </t>
    </r>
    <r>
      <rPr>
        <sz val="10.5"/>
        <rFont val="Arial"/>
        <family val="2"/>
      </rPr>
      <t>Must include financed PMI, if applicable, but may not exceed D4 or D5, as applicable.</t>
    </r>
  </si>
  <si>
    <r>
      <rPr>
        <b/>
        <sz val="10.5"/>
        <rFont val="Arial"/>
        <family val="2"/>
      </rPr>
      <t xml:space="preserve">** </t>
    </r>
    <r>
      <rPr>
        <sz val="10.5"/>
        <rFont val="Arial"/>
        <family val="2"/>
      </rPr>
      <t xml:space="preserve">No cash back to the borrower is permitted with HomeStyle Renovation; standard limited cash-out refinance
cash back guidelines per the </t>
    </r>
    <r>
      <rPr>
        <i/>
        <sz val="10.5"/>
        <rFont val="Arial"/>
        <family val="2"/>
      </rPr>
      <t xml:space="preserve">Selling Guide </t>
    </r>
    <r>
      <rPr>
        <sz val="10.5"/>
        <rFont val="Arial"/>
        <family val="2"/>
      </rPr>
      <t>do not apply to HomeStyle Renovation.</t>
    </r>
  </si>
  <si>
    <t>Total to be held by Towne Mortgage Company for Completition of Renovation Project</t>
  </si>
  <si>
    <t>Maximum Initital Draw Amount (Limited to 50% of the total up-front MATERIAL Costs)
A portion of this 50% may be used to pay expenses associated with the architect fees, design and permits.</t>
  </si>
  <si>
    <r>
      <t xml:space="preserve">A. Loan Parameters  </t>
    </r>
    <r>
      <rPr>
        <b/>
        <sz val="10.5"/>
        <color rgb="FFC00000"/>
        <rFont val="Arial"/>
        <family val="2"/>
      </rPr>
      <t>(</t>
    </r>
    <r>
      <rPr>
        <b/>
        <u/>
        <sz val="10.5"/>
        <color rgb="FFC00000"/>
        <rFont val="Arial"/>
        <family val="2"/>
      </rPr>
      <t>ONLY</t>
    </r>
    <r>
      <rPr>
        <b/>
        <sz val="10.5"/>
        <color rgb="FFC00000"/>
        <rFont val="Arial"/>
        <family val="2"/>
      </rPr>
      <t xml:space="preserve"> </t>
    </r>
    <r>
      <rPr>
        <b/>
        <sz val="9"/>
        <color rgb="FFC00000"/>
        <rFont val="Arial"/>
        <family val="2"/>
      </rPr>
      <t>Question 3 in Loan Parameters needs to be filled out)</t>
    </r>
  </si>
  <si>
    <t>Conventional Renovation Maximum Mortgage Worksheet</t>
  </si>
  <si>
    <t>No</t>
  </si>
  <si>
    <r>
      <t xml:space="preserve">2. Renovation Costs Cannot Exceed 75% of:
</t>
    </r>
    <r>
      <rPr>
        <b/>
        <sz val="10.5"/>
        <rFont val="Arial"/>
        <family val="2"/>
      </rPr>
      <t>For Refinance</t>
    </r>
    <r>
      <rPr>
        <sz val="10.5"/>
        <rFont val="Arial"/>
        <family val="2"/>
      </rPr>
      <t xml:space="preserve"> – the “As Completed” appraised value</t>
    </r>
    <r>
      <rPr>
        <i/>
        <sz val="10.5"/>
        <rFont val="Arial"/>
        <family val="2"/>
      </rPr>
      <t xml:space="preserve">
</t>
    </r>
    <r>
      <rPr>
        <b/>
        <sz val="10.5"/>
        <rFont val="Arial"/>
        <family val="2"/>
      </rPr>
      <t>For Manufactured Homes</t>
    </r>
    <r>
      <rPr>
        <sz val="10.5"/>
        <rFont val="Arial"/>
        <family val="2"/>
      </rPr>
      <t xml:space="preserve"> – eligible renovation funds capped at the lesser of $50,000 or 50% of the “as-completed” appraised value
</t>
    </r>
    <r>
      <rPr>
        <b/>
        <sz val="10.5"/>
        <rFont val="Arial"/>
        <family val="2"/>
      </rPr>
      <t>For Freddie Mac CHOICEReno eXPress</t>
    </r>
    <r>
      <rPr>
        <sz val="10.5"/>
        <rFont val="Arial"/>
        <family val="2"/>
      </rPr>
      <t xml:space="preserve"> - Eligible renovation funds capped at 10%. If Duty to Serve is verified, it is capped at 15%</t>
    </r>
  </si>
  <si>
    <t>1. First Mortgage Pay-Off and Eligible Liens (Refinance Transaction)</t>
  </si>
  <si>
    <t>2. “As Completed” appraised value (after improvements)</t>
  </si>
  <si>
    <t>1. “As Completed” Appraised Value (B2)</t>
  </si>
  <si>
    <t>2. Total of Financed Private Mortgage Insurance (E7)</t>
  </si>
  <si>
    <t>3. Refinance Loan Amount (B3 x A1)</t>
  </si>
  <si>
    <r>
      <rPr>
        <b/>
        <sz val="12"/>
        <color rgb="FF000000"/>
        <rFont val="Arial"/>
        <family val="2"/>
      </rPr>
      <t>NOTE:</t>
    </r>
    <r>
      <rPr>
        <sz val="12"/>
        <color rgb="FF000000"/>
        <rFont val="Arial"/>
        <family val="2"/>
      </rPr>
      <t xml:space="preserve"> The Max Mortgage Worksheet is a representation of the renovation fees financed into the loan amount.
The Loan Estimate will represent the line items for tolerance.</t>
    </r>
  </si>
  <si>
    <t>1. Alterations, Improvements, and Repairs (C2)</t>
  </si>
  <si>
    <t>2. Refinance (include debts to be paid off) (B2)</t>
  </si>
  <si>
    <t>3. Estimated Prepaid Items</t>
  </si>
  <si>
    <t>4. Estimated Closing Costs</t>
  </si>
  <si>
    <t>5. Financed Private Mortgage Insurance</t>
  </si>
  <si>
    <t>6. Discount (if borrower will pay)</t>
  </si>
  <si>
    <t>7. Total Costs (Total of E1 to E8)</t>
  </si>
  <si>
    <t>8. Subordinate Financing</t>
  </si>
  <si>
    <t>9. Other Credits</t>
  </si>
  <si>
    <r>
      <t>10a. Loan Amount (D3)</t>
    </r>
    <r>
      <rPr>
        <b/>
        <sz val="10.5"/>
        <rFont val="Arial"/>
        <family val="2"/>
      </rPr>
      <t>*</t>
    </r>
  </si>
  <si>
    <t>10b. Base Mortgage (D3)</t>
  </si>
  <si>
    <t>12. High Balance County Limits</t>
  </si>
  <si>
    <r>
      <t xml:space="preserve">13. Contingency </t>
    </r>
    <r>
      <rPr>
        <b/>
        <sz val="10.5"/>
        <rFont val="Arial"/>
        <family val="2"/>
      </rPr>
      <t>PAID IN CASH</t>
    </r>
    <r>
      <rPr>
        <sz val="10.5"/>
        <rFont val="Arial"/>
        <family val="2"/>
      </rPr>
      <t xml:space="preserve"> rather than financed</t>
    </r>
  </si>
  <si>
    <t>11. Total Funds Available to Borrower [E8 + E9 + E12 + (E10a or E10b)]</t>
  </si>
  <si>
    <r>
      <t>14. Cash (from borrower)</t>
    </r>
    <r>
      <rPr>
        <b/>
        <sz val="10.5"/>
        <rFont val="Arial"/>
        <family val="2"/>
      </rPr>
      <t xml:space="preserve">** </t>
    </r>
    <r>
      <rPr>
        <sz val="10.5"/>
        <rFont val="Arial"/>
        <family val="2"/>
      </rPr>
      <t>{Only if [E7 – (E8 + E9) + (E13a or E13b)] &gt; 0}</t>
    </r>
  </si>
  <si>
    <t>This worksheet may be used to calculate the mortgage amount for a Refinance 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</si>
</sst>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0"/>
      <color rgb="FF000000"/>
      <name val="Times New Roman"/>
      <family val="2"/>
      <charset val="204"/>
    </font>
    <font>
      <b/>
      <sz val="10.5"/>
      <name val="Arial"/>
      <family val="2"/>
    </font>
    <font>
      <sz val="10.5"/>
      <name val="Arial"/>
      <family val="2"/>
    </font>
    <font>
      <sz val="9.5"/>
      <name val="Arial"/>
      <family val="2"/>
    </font>
    <font>
      <b/>
      <sz val="12"/>
      <name val="Arial"/>
      <family val="2"/>
    </font>
    <font>
      <i/>
      <sz val="10.5"/>
      <name val="Arial"/>
      <family val="2"/>
    </font>
    <font>
      <sz val="8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0"/>
      <color rgb="FF000000"/>
      <name val="Times New Roman"/>
      <family val="1"/>
    </font>
    <font>
      <sz val="10.5"/>
      <name val="Times New Roman"/>
      <family val="1"/>
    </font>
    <font>
      <b/>
      <sz val="10.5"/>
      <color rgb="FFC00000"/>
      <name val="Arial"/>
      <family val="2"/>
    </font>
    <font>
      <b/>
      <sz val="9"/>
      <color rgb="FFC00000"/>
      <name val="Arial"/>
      <family val="2"/>
    </font>
    <font>
      <b/>
      <u/>
      <sz val="10.5"/>
      <color rgb="FFC00000"/>
      <name val="Arial"/>
      <family val="2"/>
    </font>
    <font>
      <sz val="10"/>
      <color rgb="FF000000"/>
      <name val="Times New Roman"/>
      <family val="2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3285927915285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90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2" borderId="5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 vertical="top"/>
    </xf>
    <xf numFmtId="44" fontId="0" fillId="0" borderId="5" xfId="2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44" fontId="0" fillId="0" borderId="5" xfId="2" applyFont="1" applyFill="1" applyBorder="1" applyAlignment="1" applyProtection="1">
      <alignment horizontal="left" vertical="center" wrapText="1"/>
    </xf>
    <xf numFmtId="44" fontId="0" fillId="0" borderId="5" xfId="0" applyNumberFormat="1" applyBorder="1" applyAlignment="1">
      <alignment horizontal="left" vertical="center" wrapText="1"/>
    </xf>
    <xf numFmtId="44" fontId="0" fillId="0" borderId="5" xfId="2" applyFont="1" applyFill="1" applyBorder="1" applyAlignment="1" applyProtection="1">
      <alignment horizontal="center" vertical="center" wrapText="1"/>
    </xf>
    <xf numFmtId="44" fontId="0" fillId="0" borderId="5" xfId="2" applyFont="1" applyBorder="1" applyAlignment="1">
      <alignment horizontal="center" vertical="center" wrapText="1"/>
    </xf>
    <xf numFmtId="44" fontId="0" fillId="5" borderId="5" xfId="2" applyFont="1" applyFill="1" applyBorder="1" applyAlignment="1" applyProtection="1">
      <alignment horizontal="center" vertical="center" wrapText="1"/>
      <protection locked="0"/>
    </xf>
    <xf numFmtId="44" fontId="0" fillId="0" borderId="5" xfId="2" applyFont="1" applyFill="1" applyBorder="1" applyAlignment="1">
      <alignment horizontal="center" vertical="center" wrapText="1"/>
    </xf>
    <xf numFmtId="44" fontId="0" fillId="0" borderId="5" xfId="2" applyFont="1" applyBorder="1" applyAlignment="1" applyProtection="1">
      <alignment horizontal="center" vertical="center" wrapText="1"/>
      <protection locked="0"/>
    </xf>
    <xf numFmtId="44" fontId="0" fillId="4" borderId="6" xfId="2" applyFont="1" applyFill="1" applyBorder="1" applyAlignment="1" applyProtection="1">
      <alignment horizontal="center" vertical="center"/>
    </xf>
    <xf numFmtId="9" fontId="0" fillId="0" borderId="7" xfId="1" applyFont="1" applyBorder="1" applyAlignment="1" applyProtection="1">
      <alignment horizontal="center" vertical="center"/>
    </xf>
    <xf numFmtId="9" fontId="0" fillId="0" borderId="5" xfId="0" applyNumberFormat="1" applyBorder="1" applyAlignment="1">
      <alignment horizontal="center" vertical="center" wrapText="1"/>
    </xf>
    <xf numFmtId="44" fontId="0" fillId="0" borderId="3" xfId="2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10" fontId="0" fillId="0" borderId="0" xfId="0" applyNumberFormat="1" applyAlignment="1" applyProtection="1">
      <alignment vertical="top"/>
      <protection locked="0"/>
    </xf>
    <xf numFmtId="0" fontId="9" fillId="0" borderId="0" xfId="0" applyFont="1" applyAlignment="1">
      <alignment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44" fontId="0" fillId="0" borderId="7" xfId="2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/>
    </xf>
    <xf numFmtId="0" fontId="10" fillId="5" borderId="1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indent="5"/>
    </xf>
    <xf numFmtId="0" fontId="2" fillId="0" borderId="1" xfId="0" applyFont="1" applyBorder="1" applyAlignment="1">
      <alignment horizontal="left" vertical="top" wrapText="1" indent="5"/>
    </xf>
    <xf numFmtId="0" fontId="2" fillId="0" borderId="3" xfId="0" applyFont="1" applyBorder="1" applyAlignment="1">
      <alignment horizontal="left" vertical="top" wrapText="1" indent="5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 vertical="top" wrapText="1"/>
    </xf>
    <xf numFmtId="0" fontId="2" fillId="0" borderId="11" xfId="0" applyFont="1" applyBorder="1" applyAlignment="1">
      <alignment horizontal="right" vertical="top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5"/>
    </xf>
    <xf numFmtId="0" fontId="0" fillId="0" borderId="1" xfId="0" applyBorder="1" applyAlignment="1">
      <alignment horizontal="left" vertical="top" wrapText="1" indent="5"/>
    </xf>
    <xf numFmtId="0" fontId="0" fillId="0" borderId="11" xfId="0" applyBorder="1" applyAlignment="1">
      <alignment horizontal="left" vertical="top" wrapText="1" indent="5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674032</xdr:colOff>
      <xdr:row>0</xdr:row>
      <xdr:rowOff>165195</xdr:rowOff>
    </xdr:from>
    <xdr:to>
      <xdr:col>3</xdr:col>
      <xdr:colOff>1030578</xdr:colOff>
      <xdr:row>0</xdr:row>
      <xdr:rowOff>701387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61925"/>
          <a:ext cx="2466975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topLeftCell="A3" zoomScale="110" zoomScaleNormal="110" workbookViewId="0">
      <selection activeCell="C3" sqref="C3:F3"/>
    </sheetView>
  </sheetViews>
  <sheetFormatPr defaultRowHeight="12.75" x14ac:dyDescent="0.2"/>
  <cols>
    <col min="1" max="1" width="35.1640625" customWidth="1"/>
    <col min="2" max="2" width="14" customWidth="1"/>
    <col min="3" max="3" width="37" customWidth="1"/>
    <col min="4" max="4" width="33.83203125" customWidth="1"/>
    <col min="5" max="5" width="17.33203125" customWidth="1"/>
    <col min="6" max="6" width="15.1640625" customWidth="1"/>
    <col min="7" max="7" width="9.33203125" customWidth="1"/>
    <col min="8" max="8" width="10.6640625" customWidth="1"/>
  </cols>
  <sheetData>
    <row r="1" spans="1:9" ht="78" customHeight="1" x14ac:dyDescent="0.25">
      <c r="A1" s="54" t="s">
        <v>28</v>
      </c>
      <c r="B1" s="55"/>
      <c r="C1" s="55"/>
      <c r="D1" s="55"/>
      <c r="E1" s="55"/>
      <c r="F1" s="55"/>
      <c r="G1" s="55"/>
    </row>
    <row r="2" spans="1:9" ht="30" customHeight="1" x14ac:dyDescent="0.2">
      <c r="A2" s="56" t="s">
        <v>52</v>
      </c>
      <c r="B2" s="57"/>
      <c r="C2" s="57"/>
      <c r="D2" s="57"/>
      <c r="E2" s="57"/>
      <c r="F2" s="58"/>
      <c r="G2" s="2"/>
    </row>
    <row r="3" spans="1:9" ht="15" customHeight="1" x14ac:dyDescent="0.2">
      <c r="A3" s="59" t="s">
        <v>0</v>
      </c>
      <c r="B3" s="60"/>
      <c r="C3" s="61"/>
      <c r="D3" s="62"/>
      <c r="E3" s="62"/>
      <c r="F3" s="63"/>
      <c r="G3" s="1"/>
    </row>
    <row r="4" spans="1:9" ht="15" customHeight="1" x14ac:dyDescent="0.2">
      <c r="A4" s="64" t="s">
        <v>1</v>
      </c>
      <c r="B4" s="65"/>
      <c r="C4" s="86"/>
      <c r="D4" s="87"/>
      <c r="E4" s="66"/>
      <c r="F4" s="67"/>
      <c r="G4" s="1"/>
    </row>
    <row r="5" spans="1:9" ht="15" customHeight="1" x14ac:dyDescent="0.2">
      <c r="A5" s="88" t="s">
        <v>27</v>
      </c>
      <c r="B5" s="89"/>
      <c r="C5" s="89"/>
      <c r="D5" s="89"/>
      <c r="E5" s="4"/>
      <c r="F5" s="5" t="s">
        <v>2</v>
      </c>
      <c r="G5" s="2"/>
    </row>
    <row r="6" spans="1:9" ht="15" customHeight="1" x14ac:dyDescent="0.2">
      <c r="A6" s="29" t="s">
        <v>3</v>
      </c>
      <c r="B6" s="30"/>
      <c r="C6" s="30"/>
      <c r="D6" s="30"/>
      <c r="E6" s="31"/>
      <c r="F6" s="18" t="e">
        <f>F35/F11</f>
        <v>#DIV/0!</v>
      </c>
      <c r="G6" s="2"/>
    </row>
    <row r="7" spans="1:9" ht="58.5" customHeight="1" x14ac:dyDescent="0.2">
      <c r="A7" s="75" t="s">
        <v>30</v>
      </c>
      <c r="B7" s="76"/>
      <c r="C7" s="76"/>
      <c r="D7" s="76"/>
      <c r="E7" s="77"/>
      <c r="F7" s="17" t="e">
        <f>F23/F11</f>
        <v>#DIV/0!</v>
      </c>
      <c r="G7" s="21"/>
    </row>
    <row r="8" spans="1:9" ht="24" customHeight="1" x14ac:dyDescent="0.2">
      <c r="A8" s="8" t="s">
        <v>4</v>
      </c>
      <c r="B8" s="78" t="s">
        <v>5</v>
      </c>
      <c r="C8" s="78"/>
      <c r="D8" s="79" t="s">
        <v>6</v>
      </c>
      <c r="E8" s="80"/>
      <c r="F8" s="24"/>
      <c r="G8" s="2"/>
      <c r="H8" s="23"/>
      <c r="I8" s="23"/>
    </row>
    <row r="9" spans="1:9" ht="15" customHeight="1" x14ac:dyDescent="0.2">
      <c r="A9" s="68" t="s">
        <v>7</v>
      </c>
      <c r="B9" s="69"/>
      <c r="C9" s="69"/>
      <c r="D9" s="69"/>
      <c r="E9" s="69"/>
      <c r="F9" s="50"/>
      <c r="G9" s="2"/>
      <c r="H9" s="23"/>
      <c r="I9" s="23"/>
    </row>
    <row r="10" spans="1:9" ht="13.5" customHeight="1" x14ac:dyDescent="0.2">
      <c r="A10" s="47" t="s">
        <v>31</v>
      </c>
      <c r="B10" s="48"/>
      <c r="C10" s="48"/>
      <c r="D10" s="48"/>
      <c r="E10" s="49"/>
      <c r="F10" s="25">
        <v>0</v>
      </c>
      <c r="G10" s="1"/>
      <c r="H10" s="23"/>
      <c r="I10" s="23"/>
    </row>
    <row r="11" spans="1:9" ht="13.5" customHeight="1" x14ac:dyDescent="0.2">
      <c r="A11" s="47" t="s">
        <v>32</v>
      </c>
      <c r="B11" s="48"/>
      <c r="C11" s="48"/>
      <c r="D11" s="48"/>
      <c r="E11" s="49"/>
      <c r="F11" s="25">
        <v>0</v>
      </c>
      <c r="G11" s="1"/>
      <c r="H11" s="22"/>
      <c r="I11" s="22"/>
    </row>
    <row r="12" spans="1:9" ht="15" customHeight="1" x14ac:dyDescent="0.2">
      <c r="A12" s="32" t="s">
        <v>8</v>
      </c>
      <c r="B12" s="33"/>
      <c r="C12" s="33"/>
      <c r="D12" s="33"/>
      <c r="E12" s="33"/>
      <c r="F12" s="50"/>
      <c r="G12" s="1"/>
    </row>
    <row r="13" spans="1:9" ht="15" customHeight="1" x14ac:dyDescent="0.2">
      <c r="A13" s="29" t="s">
        <v>9</v>
      </c>
      <c r="B13" s="30"/>
      <c r="C13" s="30"/>
      <c r="D13" s="30"/>
      <c r="E13" s="31"/>
      <c r="F13" s="26"/>
      <c r="G13" s="1"/>
    </row>
    <row r="14" spans="1:9" ht="15" customHeight="1" x14ac:dyDescent="0.2">
      <c r="A14" s="51" t="s">
        <v>10</v>
      </c>
      <c r="B14" s="52"/>
      <c r="C14" s="52"/>
      <c r="D14" s="52"/>
      <c r="E14" s="53"/>
      <c r="F14" s="7">
        <v>0</v>
      </c>
      <c r="G14" s="1"/>
    </row>
    <row r="15" spans="1:9" ht="15" customHeight="1" x14ac:dyDescent="0.2">
      <c r="A15" s="51" t="s">
        <v>11</v>
      </c>
      <c r="B15" s="52"/>
      <c r="C15" s="52"/>
      <c r="D15" s="52"/>
      <c r="E15" s="53"/>
      <c r="F15" s="7">
        <v>0</v>
      </c>
      <c r="G15" s="2"/>
    </row>
    <row r="16" spans="1:9" ht="15" customHeight="1" x14ac:dyDescent="0.2">
      <c r="A16" s="51" t="s">
        <v>12</v>
      </c>
      <c r="B16" s="52"/>
      <c r="C16" s="52"/>
      <c r="D16" s="52"/>
      <c r="E16" s="53"/>
      <c r="F16" s="7">
        <v>0</v>
      </c>
      <c r="G16" s="2"/>
    </row>
    <row r="17" spans="1:16" ht="15" customHeight="1" x14ac:dyDescent="0.2">
      <c r="A17" s="51" t="s">
        <v>13</v>
      </c>
      <c r="B17" s="52"/>
      <c r="C17" s="52"/>
      <c r="D17" s="52"/>
      <c r="E17" s="53"/>
      <c r="F17" s="7">
        <v>0</v>
      </c>
      <c r="G17" s="1"/>
    </row>
    <row r="18" spans="1:16" ht="15" customHeight="1" x14ac:dyDescent="0.2">
      <c r="A18" s="51" t="s">
        <v>14</v>
      </c>
      <c r="B18" s="52"/>
      <c r="C18" s="52"/>
      <c r="D18" s="52"/>
      <c r="E18" s="53"/>
      <c r="F18" s="7">
        <v>0</v>
      </c>
      <c r="G18" s="2"/>
    </row>
    <row r="19" spans="1:16" ht="15" customHeight="1" x14ac:dyDescent="0.2">
      <c r="A19" s="51" t="s">
        <v>15</v>
      </c>
      <c r="B19" s="52"/>
      <c r="C19" s="52"/>
      <c r="D19" s="52"/>
      <c r="E19" s="53"/>
      <c r="F19" s="7">
        <v>0</v>
      </c>
      <c r="G19" s="2"/>
    </row>
    <row r="20" spans="1:16" ht="15" customHeight="1" x14ac:dyDescent="0.2">
      <c r="A20" s="51" t="s">
        <v>16</v>
      </c>
      <c r="B20" s="52"/>
      <c r="C20" s="52"/>
      <c r="D20" s="52"/>
      <c r="E20" s="53"/>
      <c r="F20" s="7">
        <v>0</v>
      </c>
      <c r="G20" s="1"/>
      <c r="J20" s="27" t="s">
        <v>36</v>
      </c>
      <c r="K20" s="28"/>
      <c r="L20" s="28"/>
      <c r="M20" s="28"/>
      <c r="N20" s="28"/>
      <c r="O20" s="28"/>
      <c r="P20" s="28"/>
    </row>
    <row r="21" spans="1:16" ht="15" customHeight="1" x14ac:dyDescent="0.2">
      <c r="A21" s="70" t="s">
        <v>17</v>
      </c>
      <c r="B21" s="71"/>
      <c r="C21" s="71"/>
      <c r="D21" s="71"/>
      <c r="E21" s="72"/>
      <c r="F21" s="7"/>
      <c r="G21" s="1"/>
      <c r="J21" s="28"/>
      <c r="K21" s="28"/>
      <c r="L21" s="28"/>
      <c r="M21" s="28"/>
      <c r="N21" s="28"/>
      <c r="O21" s="28"/>
      <c r="P21" s="28"/>
    </row>
    <row r="22" spans="1:16" ht="15" customHeight="1" x14ac:dyDescent="0.2">
      <c r="A22" s="73" t="s">
        <v>18</v>
      </c>
      <c r="B22" s="74"/>
      <c r="C22" s="74"/>
      <c r="D22" s="74"/>
      <c r="E22" s="20" t="s">
        <v>29</v>
      </c>
      <c r="F22" s="19">
        <f>IF(E22="no",MAX(500,ROUND(1.5%*SUM(F14:F21),2)))</f>
        <v>500</v>
      </c>
      <c r="G22" s="1"/>
      <c r="J22" s="28"/>
      <c r="K22" s="28"/>
      <c r="L22" s="28"/>
      <c r="M22" s="28"/>
      <c r="N22" s="28"/>
      <c r="O22" s="28"/>
      <c r="P22" s="28"/>
    </row>
    <row r="23" spans="1:16" ht="30" customHeight="1" x14ac:dyDescent="0.2">
      <c r="A23" s="84" t="s">
        <v>19</v>
      </c>
      <c r="B23" s="81"/>
      <c r="C23" s="81"/>
      <c r="D23" s="81"/>
      <c r="E23" s="85"/>
      <c r="F23" s="9">
        <f>SUM(F14:F22)</f>
        <v>500</v>
      </c>
      <c r="G23" s="2"/>
      <c r="J23" s="28"/>
      <c r="K23" s="28"/>
      <c r="L23" s="28"/>
      <c r="M23" s="28"/>
      <c r="N23" s="28"/>
      <c r="O23" s="28"/>
      <c r="P23" s="28"/>
    </row>
    <row r="24" spans="1:16" ht="15" customHeight="1" x14ac:dyDescent="0.2">
      <c r="A24" s="32" t="s">
        <v>20</v>
      </c>
      <c r="B24" s="33"/>
      <c r="C24" s="33"/>
      <c r="D24" s="33"/>
      <c r="E24" s="33"/>
      <c r="F24" s="34"/>
      <c r="G24" s="2"/>
      <c r="J24" s="28"/>
      <c r="K24" s="28"/>
      <c r="L24" s="28"/>
      <c r="M24" s="28"/>
      <c r="N24" s="28"/>
      <c r="O24" s="28"/>
      <c r="P24" s="28"/>
    </row>
    <row r="25" spans="1:16" ht="15" customHeight="1" x14ac:dyDescent="0.2">
      <c r="A25" s="29" t="s">
        <v>33</v>
      </c>
      <c r="B25" s="30"/>
      <c r="C25" s="30"/>
      <c r="D25" s="30"/>
      <c r="E25" s="31"/>
      <c r="F25" s="10">
        <f>F11</f>
        <v>0</v>
      </c>
      <c r="G25" s="2"/>
      <c r="J25" s="28"/>
      <c r="K25" s="28"/>
      <c r="L25" s="28"/>
      <c r="M25" s="28"/>
      <c r="N25" s="28"/>
      <c r="O25" s="28"/>
      <c r="P25" s="28"/>
    </row>
    <row r="26" spans="1:16" ht="15" customHeight="1" x14ac:dyDescent="0.2">
      <c r="A26" s="29" t="s">
        <v>34</v>
      </c>
      <c r="B26" s="30"/>
      <c r="C26" s="30"/>
      <c r="D26" s="30"/>
      <c r="E26" s="31"/>
      <c r="F26" s="9">
        <f>F33</f>
        <v>0</v>
      </c>
      <c r="G26" s="2"/>
    </row>
    <row r="27" spans="1:16" ht="15" customHeight="1" x14ac:dyDescent="0.2">
      <c r="A27" s="29" t="s">
        <v>35</v>
      </c>
      <c r="B27" s="30"/>
      <c r="C27" s="30"/>
      <c r="D27" s="30"/>
      <c r="E27" s="31"/>
      <c r="F27" s="11" t="e">
        <f>F11*F6</f>
        <v>#DIV/0!</v>
      </c>
      <c r="G27" s="1"/>
    </row>
    <row r="28" spans="1:16" ht="15" customHeight="1" x14ac:dyDescent="0.2">
      <c r="A28" s="32" t="s">
        <v>21</v>
      </c>
      <c r="B28" s="33"/>
      <c r="C28" s="33"/>
      <c r="D28" s="33"/>
      <c r="E28" s="34"/>
      <c r="F28" s="3" t="s">
        <v>22</v>
      </c>
      <c r="G28" s="1"/>
    </row>
    <row r="29" spans="1:16" ht="15" customHeight="1" x14ac:dyDescent="0.2">
      <c r="A29" s="29" t="s">
        <v>37</v>
      </c>
      <c r="B29" s="30"/>
      <c r="C29" s="30"/>
      <c r="D29" s="30"/>
      <c r="E29" s="31"/>
      <c r="F29" s="11">
        <f>F23</f>
        <v>500</v>
      </c>
      <c r="G29" s="1"/>
    </row>
    <row r="30" spans="1:16" ht="15" customHeight="1" x14ac:dyDescent="0.2">
      <c r="A30" s="29" t="s">
        <v>38</v>
      </c>
      <c r="B30" s="30"/>
      <c r="C30" s="30"/>
      <c r="D30" s="30"/>
      <c r="E30" s="31"/>
      <c r="F30" s="12">
        <f>F10</f>
        <v>0</v>
      </c>
      <c r="G30" s="1"/>
    </row>
    <row r="31" spans="1:16" ht="15" customHeight="1" x14ac:dyDescent="0.2">
      <c r="A31" s="29" t="s">
        <v>39</v>
      </c>
      <c r="B31" s="30"/>
      <c r="C31" s="30"/>
      <c r="D31" s="30"/>
      <c r="E31" s="31"/>
      <c r="F31" s="13"/>
      <c r="G31" s="1"/>
    </row>
    <row r="32" spans="1:16" ht="15" customHeight="1" x14ac:dyDescent="0.2">
      <c r="A32" s="29" t="s">
        <v>40</v>
      </c>
      <c r="B32" s="30"/>
      <c r="C32" s="30"/>
      <c r="D32" s="30"/>
      <c r="E32" s="31"/>
      <c r="F32" s="13"/>
      <c r="G32" s="1"/>
    </row>
    <row r="33" spans="1:7" ht="15" customHeight="1" x14ac:dyDescent="0.2">
      <c r="A33" s="29" t="s">
        <v>41</v>
      </c>
      <c r="B33" s="30"/>
      <c r="C33" s="30"/>
      <c r="D33" s="30"/>
      <c r="E33" s="31"/>
      <c r="F33" s="13"/>
      <c r="G33" s="1"/>
    </row>
    <row r="34" spans="1:7" ht="15" customHeight="1" x14ac:dyDescent="0.2">
      <c r="A34" s="29" t="s">
        <v>42</v>
      </c>
      <c r="B34" s="30"/>
      <c r="C34" s="30"/>
      <c r="D34" s="30"/>
      <c r="E34" s="31"/>
      <c r="F34" s="13"/>
      <c r="G34" s="1"/>
    </row>
    <row r="35" spans="1:7" ht="15" customHeight="1" x14ac:dyDescent="0.2">
      <c r="A35" s="29" t="s">
        <v>43</v>
      </c>
      <c r="B35" s="30"/>
      <c r="C35" s="30"/>
      <c r="D35" s="30"/>
      <c r="E35" s="31"/>
      <c r="F35" s="14">
        <f>SUM(F29:F34)</f>
        <v>500</v>
      </c>
      <c r="G35" s="1"/>
    </row>
    <row r="36" spans="1:7" ht="15" customHeight="1" x14ac:dyDescent="0.2">
      <c r="A36" s="29" t="s">
        <v>44</v>
      </c>
      <c r="B36" s="30"/>
      <c r="C36" s="30"/>
      <c r="D36" s="30"/>
      <c r="E36" s="31"/>
      <c r="F36" s="13"/>
      <c r="G36" s="1"/>
    </row>
    <row r="37" spans="1:7" ht="15" customHeight="1" x14ac:dyDescent="0.2">
      <c r="A37" s="29" t="s">
        <v>45</v>
      </c>
      <c r="B37" s="30"/>
      <c r="C37" s="30"/>
      <c r="D37" s="30"/>
      <c r="E37" s="31"/>
      <c r="F37" s="13"/>
    </row>
    <row r="38" spans="1:7" ht="15" customHeight="1" x14ac:dyDescent="0.2">
      <c r="A38" s="29" t="s">
        <v>46</v>
      </c>
      <c r="B38" s="81"/>
      <c r="C38" s="81"/>
      <c r="D38" s="81"/>
      <c r="E38" s="82"/>
      <c r="F38" s="11" t="e">
        <f>F27</f>
        <v>#DIV/0!</v>
      </c>
    </row>
    <row r="39" spans="1:7" ht="13.5" x14ac:dyDescent="0.2">
      <c r="A39" s="73" t="s">
        <v>47</v>
      </c>
      <c r="B39" s="74"/>
      <c r="C39" s="74"/>
      <c r="D39" s="74"/>
      <c r="E39" s="83"/>
      <c r="F39" s="12" t="e">
        <f>IF(F6&gt;0.97,"LTV OVER MAX",IF(F10,F27,""))</f>
        <v>#DIV/0!</v>
      </c>
    </row>
    <row r="40" spans="1:7" ht="13.5" customHeight="1" x14ac:dyDescent="0.2">
      <c r="A40" s="73" t="s">
        <v>50</v>
      </c>
      <c r="B40" s="74"/>
      <c r="C40" s="74"/>
      <c r="D40" s="74"/>
      <c r="E40" s="83"/>
      <c r="F40" s="12" t="e">
        <f>IF(F6&gt;0.97,"LTV OVER MAX",IF(F11&gt;0,F27,""))</f>
        <v>#DIV/0!</v>
      </c>
    </row>
    <row r="41" spans="1:7" ht="13.5" customHeight="1" x14ac:dyDescent="0.2">
      <c r="A41" s="73" t="s">
        <v>48</v>
      </c>
      <c r="B41" s="74"/>
      <c r="C41" s="74"/>
      <c r="D41" s="74"/>
      <c r="E41" s="83"/>
      <c r="F41" s="13"/>
    </row>
    <row r="42" spans="1:7" ht="15" customHeight="1" x14ac:dyDescent="0.2">
      <c r="A42" s="29" t="s">
        <v>49</v>
      </c>
      <c r="B42" s="30"/>
      <c r="C42" s="30"/>
      <c r="D42" s="30"/>
      <c r="E42" s="31"/>
      <c r="F42" s="15"/>
    </row>
    <row r="43" spans="1:7" ht="15" customHeight="1" x14ac:dyDescent="0.2">
      <c r="A43" s="29" t="s">
        <v>51</v>
      </c>
      <c r="B43" s="30"/>
      <c r="C43" s="30"/>
      <c r="D43" s="30"/>
      <c r="E43" s="31"/>
      <c r="F43" s="12" t="e">
        <f>F35-MIN(F40,F41)</f>
        <v>#DIV/0!</v>
      </c>
    </row>
    <row r="44" spans="1:7" ht="18" customHeight="1" x14ac:dyDescent="0.2">
      <c r="A44" s="44" t="s">
        <v>23</v>
      </c>
      <c r="B44" s="45"/>
      <c r="C44" s="45"/>
      <c r="D44" s="45"/>
      <c r="E44" s="45"/>
      <c r="F44" s="46"/>
    </row>
    <row r="45" spans="1:7" ht="32.25" customHeight="1" x14ac:dyDescent="0.2">
      <c r="A45" s="35" t="s">
        <v>24</v>
      </c>
      <c r="B45" s="36"/>
      <c r="C45" s="36"/>
      <c r="D45" s="36"/>
      <c r="E45" s="36"/>
      <c r="F45" s="37"/>
    </row>
    <row r="46" spans="1:7" ht="19.5" customHeight="1" x14ac:dyDescent="0.2">
      <c r="A46" s="41" t="s">
        <v>25</v>
      </c>
      <c r="B46" s="42"/>
      <c r="C46" s="42"/>
      <c r="D46" s="42"/>
      <c r="E46" s="43"/>
      <c r="F46" s="16">
        <f>F23-F22</f>
        <v>0</v>
      </c>
    </row>
    <row r="47" spans="1:7" ht="37.5" customHeight="1" x14ac:dyDescent="0.2">
      <c r="A47" s="38" t="s">
        <v>26</v>
      </c>
      <c r="B47" s="39"/>
      <c r="C47" s="39"/>
      <c r="D47" s="39"/>
      <c r="E47" s="39"/>
      <c r="F47" s="40"/>
    </row>
    <row r="54" spans="6:6" x14ac:dyDescent="0.2">
      <c r="F54" s="6"/>
    </row>
  </sheetData>
  <sheetProtection algorithmName="SHA-512" hashValue="tVg2D16x+xVJGyJdXApcvKTsO7Tu5Habfmz6Bku5zRRYxnMZ3qHIzCru5TkJPOHX8VUUInWQfMfoee9plkfcmQ==" saltValue="RFppKZpHGvAA+mNPyqozmA==" spinCount="100000" sheet="1" insertHyperlinks="0" selectLockedCells="1" sort="0" autoFilter="0"/>
  <protectedRanges>
    <protectedRange sqref="C3:F4" name="Range1"/>
  </protectedRanges>
  <mergeCells count="51">
    <mergeCell ref="A40:E40"/>
    <mergeCell ref="A42:E42"/>
    <mergeCell ref="A43:E43"/>
    <mergeCell ref="A41:E41"/>
    <mergeCell ref="A27:E27"/>
    <mergeCell ref="A5:D5"/>
    <mergeCell ref="A24:F24"/>
    <mergeCell ref="A25:E25"/>
    <mergeCell ref="A26:E26"/>
    <mergeCell ref="A18:E18"/>
    <mergeCell ref="A19:E19"/>
    <mergeCell ref="A20:E20"/>
    <mergeCell ref="A21:E21"/>
    <mergeCell ref="A22:D22"/>
    <mergeCell ref="A6:E6"/>
    <mergeCell ref="A7:E7"/>
    <mergeCell ref="B8:C8"/>
    <mergeCell ref="A9:F9"/>
    <mergeCell ref="D8:E8"/>
    <mergeCell ref="A23:E23"/>
    <mergeCell ref="A1:G1"/>
    <mergeCell ref="A2:F2"/>
    <mergeCell ref="A3:B3"/>
    <mergeCell ref="C3:F3"/>
    <mergeCell ref="A4:B4"/>
    <mergeCell ref="C4:F4"/>
    <mergeCell ref="A45:F45"/>
    <mergeCell ref="A47:F47"/>
    <mergeCell ref="A46:E46"/>
    <mergeCell ref="A44:F44"/>
    <mergeCell ref="A10:E10"/>
    <mergeCell ref="A11:E11"/>
    <mergeCell ref="A12:F12"/>
    <mergeCell ref="A13:E13"/>
    <mergeCell ref="A14:E14"/>
    <mergeCell ref="A15:E15"/>
    <mergeCell ref="A16:E16"/>
    <mergeCell ref="A17:E17"/>
    <mergeCell ref="A36:E36"/>
    <mergeCell ref="A37:E37"/>
    <mergeCell ref="A38:E38"/>
    <mergeCell ref="A39:E39"/>
    <mergeCell ref="J20:P25"/>
    <mergeCell ref="A31:E31"/>
    <mergeCell ref="A32:E32"/>
    <mergeCell ref="A33:E33"/>
    <mergeCell ref="A35:E35"/>
    <mergeCell ref="A34:E34"/>
    <mergeCell ref="A28:E28"/>
    <mergeCell ref="A29:E29"/>
    <mergeCell ref="A30:E30"/>
  </mergeCells>
  <dataValidations count="2">
    <dataValidation type="list" allowBlank="1" showInputMessage="1" showErrorMessage="1" sqref="F8" xr:uid="{00000000-0002-0000-0000-000000000000}">
      <formula1>"Primary Residence, Secondary Residence, Investment"</formula1>
    </dataValidation>
    <dataValidation type="list" allowBlank="1" showInputMessage="1" showErrorMessage="1" sqref="E22" xr:uid="{00000000-0002-0000-0000-000001000000}">
      <formula1>"Yes, No"</formula1>
    </dataValidation>
  </dataValidations>
  <pageMargins left="0.7" right="0.7" top="0.75" bottom="0.75" header="0.3" footer="0.3"/>
  <pageSetup scale="55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Conventional Renovation MMW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Ashley Matney</cp:lastModifiedBy>
  <cp:lastPrinted>2023-09-21T16:08:44Z</cp:lastPrinted>
  <dcterms:created xsi:type="dcterms:W3CDTF">2022-03-01T20:05:46Z</dcterms:created>
  <dcterms:modified xsi:type="dcterms:W3CDTF">2025-08-04T14:06:14Z</dcterms:modified>
  <cp:category/>
</cp:coreProperties>
</file>