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wnemortgage-my.sharepoint.com/personal/amatney_townemortgage_com/Documents/PolicyTech Documents/"/>
    </mc:Choice>
  </mc:AlternateContent>
  <xr:revisionPtr revIDLastSave="0" documentId="8_{EFF47BD8-EF03-4F8F-AF8C-9B84F6C48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ventional Renovation MMW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" l="1"/>
  <c r="F28" i="1" l="1"/>
  <c r="F27" i="1"/>
  <c r="F23" i="1"/>
  <c r="F24" i="1" s="1"/>
  <c r="F26" i="1" l="1"/>
  <c r="F29" i="1" s="1"/>
  <c r="F41" i="1" s="1"/>
  <c r="F32" i="1"/>
  <c r="F37" i="1" s="1"/>
  <c r="F7" i="1" s="1"/>
  <c r="F49" i="1"/>
  <c r="F8" i="1" l="1"/>
  <c r="F43" i="1"/>
  <c r="F46" i="1" s="1"/>
  <c r="F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Ashley Atanosian</author>
  </authors>
  <commentList>
    <comment ref="F7" authorId="0" shapeId="0" xr:uid="{CCDAB469-4488-41FD-87B1-442AE94A8DC9}">
      <text>
        <r>
          <rPr>
            <b/>
            <sz val="9"/>
            <rFont val="Tahoma"/>
            <family val="2"/>
          </rPr>
          <t xml:space="preserve">Fannie Mae HomeStyle Renovation - LTV Calculation
</t>
        </r>
        <r>
          <rPr>
            <sz val="9"/>
            <rFont val="Tahoma"/>
            <family val="2"/>
          </rPr>
          <t xml:space="preserve">The loan amount is based on total LTV derived from the lesser of:
• Total acquisition cost including all construction related expenses 
</t>
        </r>
        <r>
          <rPr>
            <b/>
            <sz val="9"/>
            <rFont val="Tahoma"/>
            <family val="2"/>
          </rPr>
          <t>OR</t>
        </r>
        <r>
          <rPr>
            <sz val="9"/>
            <rFont val="Tahoma"/>
            <family val="2"/>
          </rPr>
          <t xml:space="preserve">
• From the “as completed” value of the home
</t>
        </r>
      </text>
    </comment>
    <comment ref="H12" authorId="0" shapeId="0" xr:uid="{5B8CE594-5571-4E1C-9329-0DE8982AA427}">
      <text>
        <r>
          <rPr>
            <sz val="9"/>
            <rFont val="Tahoma"/>
            <family val="2"/>
          </rPr>
          <t>Enter the % of downpayment</t>
        </r>
      </text>
    </comment>
    <comment ref="F16" authorId="0" shapeId="0" xr:uid="{6510192D-2E17-4CB8-8C57-4A4D03B94DB5}">
      <text>
        <r>
          <rPr>
            <b/>
            <sz val="9"/>
            <rFont val="Tahoma"/>
            <family val="2"/>
          </rPr>
          <t xml:space="preserve">Contingency Reserves 
</t>
        </r>
        <r>
          <rPr>
            <sz val="9"/>
            <rFont val="Tahoma"/>
            <family val="2"/>
          </rPr>
          <t>• 10% of Hard Costs (Labor/Materials)</t>
        </r>
      </text>
    </comment>
    <comment ref="F17" authorId="0" shapeId="0" xr:uid="{FDA3C3F5-A459-4354-BA84-1ABD75F6DD80}">
      <text>
        <r>
          <rPr>
            <b/>
            <sz val="9"/>
            <rFont val="Tahoma"/>
            <family val="2"/>
          </rPr>
          <t xml:space="preserve">Architect/Engineer Fees: 
</t>
        </r>
        <r>
          <rPr>
            <sz val="9"/>
            <rFont val="Tahoma"/>
            <family val="2"/>
          </rPr>
          <t>• $5000 (Editable Fee- Minimum estimation of $1500)</t>
        </r>
        <r>
          <rPr>
            <b/>
            <sz val="9"/>
            <rFont val="Tahoma"/>
            <family val="2"/>
          </rPr>
          <t xml:space="preserve">
</t>
        </r>
      </text>
    </comment>
    <comment ref="F18" authorId="0" shapeId="0" xr:uid="{E2C15586-841C-4070-93E9-8CCB64A568F5}">
      <text>
        <r>
          <rPr>
            <b/>
            <sz val="9"/>
            <rFont val="Tahoma"/>
            <family val="2"/>
          </rPr>
          <t xml:space="preserve">Consultant Fees:
</t>
        </r>
        <r>
          <rPr>
            <sz val="9"/>
            <rFont val="Tahoma"/>
            <family val="2"/>
          </rPr>
          <t xml:space="preserve">
• Up to $1,000 for Hard Costs/Labor less than or equal to $50,000
• Up to $1,200 for Hard Costs/Labor between $50,001 - $85,000
• Up to $1,400 for Hard Costs/Labor between $85,001 - $140,000
• Up to 1% for the Hard Costs/Labor or $2,000, whichever is lower, for repairs over $140,000
</t>
        </r>
        <r>
          <rPr>
            <b/>
            <sz val="9"/>
            <rFont val="Tahoma"/>
            <family val="2"/>
          </rPr>
          <t xml:space="preserve">
</t>
        </r>
      </text>
    </comment>
    <comment ref="F19" authorId="0" shapeId="0" xr:uid="{9625142C-9296-469B-B5FF-E641DF700F76}">
      <text>
        <r>
          <rPr>
            <b/>
            <sz val="9"/>
            <rFont val="Tahoma"/>
            <family val="2"/>
          </rPr>
          <t xml:space="preserve">Inspections:
</t>
        </r>
        <r>
          <rPr>
            <sz val="9"/>
            <rFont val="Tahoma"/>
            <family val="2"/>
          </rPr>
          <t xml:space="preserve">
• If Hard Costs (Labor/Materials) are equal to or less than $75,000: $1,125 (3 draws * $375)
• If Hard Costs (Labor/Materials) are greater than $75,000: $1,875 (5 draws * $375)
</t>
        </r>
      </text>
    </comment>
    <comment ref="F20" authorId="0" shapeId="0" xr:uid="{8169A66D-3B76-4FBE-8135-15A1F1162AC6}">
      <text>
        <r>
          <rPr>
            <b/>
            <sz val="9"/>
            <rFont val="Tahoma"/>
            <family val="2"/>
          </rPr>
          <t xml:space="preserve">Title Updates:
</t>
        </r>
        <r>
          <rPr>
            <sz val="9"/>
            <rFont val="Tahoma"/>
            <family val="2"/>
          </rPr>
          <t>• If Hard Costs (Labor/Materials) are equal to or less than $75,000: $525 (3 draws * $175)
• If Hard Costs (Labor/Materials) are greater than $75,000: $875 (5 draws * $175)</t>
        </r>
        <r>
          <rPr>
            <b/>
            <sz val="9"/>
            <rFont val="Tahoma"/>
            <family val="2"/>
          </rPr>
          <t xml:space="preserve">
</t>
        </r>
      </text>
    </comment>
    <comment ref="F21" authorId="0" shapeId="0" xr:uid="{2CF2DCF6-21A5-49FB-9BAB-D5D34979F28F}">
      <text>
        <r>
          <rPr>
            <b/>
            <sz val="9"/>
            <rFont val="Tahoma"/>
            <family val="2"/>
          </rPr>
          <t xml:space="preserve">Permits: 
</t>
        </r>
        <r>
          <rPr>
            <sz val="9"/>
            <rFont val="Tahoma"/>
            <family val="2"/>
          </rPr>
          <t>• $1500 (Editable Fee- Minimum estimation of $500)</t>
        </r>
        <r>
          <rPr>
            <b/>
            <sz val="9"/>
            <rFont val="Tahoma"/>
            <family val="2"/>
          </rPr>
          <t xml:space="preserve">
</t>
        </r>
      </text>
    </comment>
    <comment ref="F22" authorId="0" shapeId="0" xr:uid="{D688BE14-6528-440C-A28C-0BBDE5C451AC}">
      <text>
        <r>
          <rPr>
            <b/>
            <sz val="9"/>
            <rFont val="Tahoma"/>
            <family val="2"/>
          </rPr>
          <t xml:space="preserve">Escrowed Mortgage Payments
</t>
        </r>
        <r>
          <rPr>
            <sz val="9"/>
            <rFont val="Tahoma"/>
            <family val="2"/>
          </rPr>
          <t>If the borrower is not occupying the property during construction, we as a Lender must collect 6 months PITIA . Qualification will be verified by the Project Inspector and/or Lender. When a loan funds with Towne, all escrowed payments will be applied immediately.</t>
        </r>
      </text>
    </comment>
    <comment ref="E23" authorId="0" shapeId="0" xr:uid="{5E50C617-A00C-4DEC-8D94-BC07B7F9B83C}">
      <text>
        <r>
          <rPr>
            <sz val="9"/>
            <rFont val="Tahoma"/>
            <family val="2"/>
          </rPr>
          <t>Select Yes for buyout of U/W fee
Select No to calculate the formula</t>
        </r>
      </text>
    </comment>
    <comment ref="F44" authorId="0" shapeId="0" xr:uid="{088D6BB8-044E-4BE8-AAD1-A795875F4C43}">
      <text>
        <r>
          <rPr>
            <b/>
            <sz val="9"/>
            <rFont val="Tahoma"/>
            <family val="2"/>
          </rPr>
          <t>High Balance County Limits</t>
        </r>
        <r>
          <rPr>
            <sz val="9"/>
            <rFont val="Tahoma"/>
            <family val="2"/>
          </rPr>
          <t xml:space="preserve">
If your loan is over the conforming limits, you will need to manually input the county limits.
</t>
        </r>
      </text>
    </comment>
  </commentList>
</comments>
</file>

<file path=xl/sharedStrings.xml><?xml version="1.0" encoding="utf-8"?>
<sst xmlns="http://schemas.openxmlformats.org/spreadsheetml/2006/main" count="58" uniqueCount="58">
  <si>
    <r>
      <rPr>
        <sz val="10.5"/>
        <rFont val="Arial"/>
        <family val="2"/>
      </rPr>
      <t>Borrower Name:</t>
    </r>
  </si>
  <si>
    <r>
      <rPr>
        <sz val="10.5"/>
        <rFont val="Arial"/>
        <family val="2"/>
      </rPr>
      <t>Date:</t>
    </r>
  </si>
  <si>
    <r>
      <rPr>
        <b/>
        <sz val="10.5"/>
        <rFont val="Arial"/>
        <family val="2"/>
      </rPr>
      <t>Totals</t>
    </r>
  </si>
  <si>
    <r>
      <rPr>
        <sz val="10.5"/>
        <rFont val="Arial"/>
        <family val="2"/>
      </rPr>
      <t>1. % Applicable LTV</t>
    </r>
  </si>
  <si>
    <t>3.    Primary Residence</t>
  </si>
  <si>
    <r>
      <rPr>
        <sz val="10.5"/>
        <rFont val="Arial"/>
        <family val="2"/>
      </rPr>
      <t>Secondary Residence</t>
    </r>
  </si>
  <si>
    <r>
      <rPr>
        <sz val="10.5"/>
        <rFont val="Arial"/>
        <family val="2"/>
      </rPr>
      <t>Investment</t>
    </r>
  </si>
  <si>
    <t>Purchase Only  Down Payment %</t>
  </si>
  <si>
    <r>
      <rPr>
        <b/>
        <sz val="10.5"/>
        <rFont val="Arial"/>
        <family val="2"/>
      </rPr>
      <t>B. Property Information</t>
    </r>
  </si>
  <si>
    <r>
      <rPr>
        <sz val="9.5"/>
        <rFont val="Arial"/>
        <family val="2"/>
      </rPr>
      <t>1. Purchase Price (Purchase Transaction)</t>
    </r>
  </si>
  <si>
    <r>
      <rPr>
        <b/>
        <sz val="10.5"/>
        <rFont val="Arial"/>
        <family val="2"/>
      </rPr>
      <t>C. Alterations, Improvements, and Repairs</t>
    </r>
  </si>
  <si>
    <r>
      <rPr>
        <sz val="10.5"/>
        <rFont val="Arial"/>
        <family val="2"/>
      </rPr>
      <t>1. Alterations, Improvements, and Repairs</t>
    </r>
  </si>
  <si>
    <r>
      <rPr>
        <sz val="10.5"/>
        <rFont val="Arial"/>
        <family val="2"/>
      </rPr>
      <t>a. Hard Costs (Labor/Materials)</t>
    </r>
  </si>
  <si>
    <r>
      <rPr>
        <sz val="10.5"/>
        <rFont val="Arial"/>
        <family val="2"/>
      </rPr>
      <t>b. Contingency Reserve (if applicable and financed)</t>
    </r>
  </si>
  <si>
    <r>
      <rPr>
        <sz val="10.5"/>
        <rFont val="Arial"/>
        <family val="2"/>
      </rPr>
      <t>c. Architect/Engineer Fees</t>
    </r>
  </si>
  <si>
    <r>
      <rPr>
        <sz val="10.5"/>
        <rFont val="Arial"/>
        <family val="2"/>
      </rPr>
      <t>d. Consultant Fees</t>
    </r>
  </si>
  <si>
    <r>
      <rPr>
        <sz val="10.5"/>
        <rFont val="Arial"/>
        <family val="2"/>
      </rPr>
      <t>e. Inspections</t>
    </r>
  </si>
  <si>
    <r>
      <rPr>
        <sz val="10.5"/>
        <rFont val="Arial"/>
        <family val="2"/>
      </rPr>
      <t>f. Title Updates</t>
    </r>
  </si>
  <si>
    <r>
      <rPr>
        <sz val="10.5"/>
        <rFont val="Arial"/>
        <family val="2"/>
      </rPr>
      <t>g. Permits</t>
    </r>
  </si>
  <si>
    <r>
      <rPr>
        <sz val="10.5"/>
        <rFont val="Arial"/>
        <family val="2"/>
      </rPr>
      <t xml:space="preserve">h. Payment Reserve (Months not occupied x Monthly Payment) – </t>
    </r>
    <r>
      <rPr>
        <i/>
        <sz val="10.5"/>
        <rFont val="Arial"/>
        <family val="2"/>
      </rPr>
      <t>Not to exceed 6 months</t>
    </r>
  </si>
  <si>
    <t xml:space="preserve">            i. Other Supplemental Origination Fee (Greater of $500 or 1.5% X C1a-C1h)</t>
  </si>
  <si>
    <r>
      <rPr>
        <sz val="10.5"/>
        <rFont val="Arial"/>
        <family val="2"/>
      </rPr>
      <t xml:space="preserve">2. Total Alterations, Improvements, and Repairs (Total of C1a to C1i)
</t>
    </r>
    <r>
      <rPr>
        <b/>
        <sz val="10.5"/>
        <rFont val="Arial"/>
        <family val="2"/>
      </rPr>
      <t>NOTE</t>
    </r>
    <r>
      <rPr>
        <sz val="10.5"/>
        <rFont val="Arial"/>
        <family val="2"/>
      </rPr>
      <t>: Cannot exceed (A2)</t>
    </r>
  </si>
  <si>
    <r>
      <rPr>
        <b/>
        <sz val="10.5"/>
        <rFont val="Arial"/>
        <family val="2"/>
      </rPr>
      <t>D. Loan Amount</t>
    </r>
  </si>
  <si>
    <r>
      <rPr>
        <sz val="10.5"/>
        <rFont val="Arial"/>
        <family val="2"/>
      </rPr>
      <t>1. Total of Purchase Price and Improvement Costs (B1 + C2)</t>
    </r>
  </si>
  <si>
    <r>
      <rPr>
        <sz val="10.5"/>
        <rFont val="Arial"/>
        <family val="2"/>
      </rPr>
      <t>2. “As Completed” Appraised Value (B3)</t>
    </r>
  </si>
  <si>
    <r>
      <rPr>
        <sz val="10.5"/>
        <rFont val="Arial"/>
        <family val="2"/>
      </rPr>
      <t>3. Total of Financed Private Mortgage Insurance (E7)</t>
    </r>
  </si>
  <si>
    <r>
      <rPr>
        <b/>
        <sz val="10.5"/>
        <rFont val="Arial"/>
        <family val="2"/>
      </rPr>
      <t>E. Details of Transaction (from Form 1003)</t>
    </r>
  </si>
  <si>
    <r>
      <rPr>
        <sz val="10.5"/>
        <rFont val="Arial"/>
        <family val="2"/>
      </rPr>
      <t>1. Purchase Price (B1)</t>
    </r>
  </si>
  <si>
    <r>
      <rPr>
        <sz val="10.5"/>
        <rFont val="Arial"/>
        <family val="2"/>
      </rPr>
      <t>2. Alterations, Improvements, and Repairs (C2)</t>
    </r>
  </si>
  <si>
    <r>
      <rPr>
        <b/>
        <sz val="10.5"/>
        <rFont val="Arial"/>
        <family val="2"/>
      </rPr>
      <t xml:space="preserve">* </t>
    </r>
    <r>
      <rPr>
        <sz val="10.5"/>
        <rFont val="Arial"/>
        <family val="2"/>
      </rPr>
      <t>Must include financed PMI, if applicable, but may not exceed D4 or D5, as applicable.</t>
    </r>
  </si>
  <si>
    <r>
      <rPr>
        <b/>
        <sz val="10.5"/>
        <rFont val="Arial"/>
        <family val="2"/>
      </rPr>
      <t xml:space="preserve">** </t>
    </r>
    <r>
      <rPr>
        <sz val="10.5"/>
        <rFont val="Arial"/>
        <family val="2"/>
      </rPr>
      <t xml:space="preserve">No cash back to the borrower is permitted with HomeStyle Renovation; standard limited cash-out refinance
cash back guidelines per the </t>
    </r>
    <r>
      <rPr>
        <i/>
        <sz val="10.5"/>
        <rFont val="Arial"/>
        <family val="2"/>
      </rPr>
      <t xml:space="preserve">Selling Guide </t>
    </r>
    <r>
      <rPr>
        <sz val="10.5"/>
        <rFont val="Arial"/>
        <family val="2"/>
      </rPr>
      <t>do not apply to HomeStyle Renovation.</t>
    </r>
  </si>
  <si>
    <t>Total to be held by Towne Mortgage Company for Completition of Renovation Project</t>
  </si>
  <si>
    <t>Maximum Initital Draw Amount (Limited to 50% of the total up-front MATERIAL Costs)
A portion of this 50% may be used to pay expenses associated with the architect fees, design and permits.</t>
  </si>
  <si>
    <t>Is this a Purchase?</t>
  </si>
  <si>
    <r>
      <t xml:space="preserve">A. Loan Parameters  </t>
    </r>
    <r>
      <rPr>
        <b/>
        <sz val="10.5"/>
        <color rgb="FFC00000"/>
        <rFont val="Arial"/>
        <family val="2"/>
      </rPr>
      <t>(</t>
    </r>
    <r>
      <rPr>
        <b/>
        <u/>
        <sz val="10.5"/>
        <color rgb="FFC00000"/>
        <rFont val="Arial"/>
        <family val="2"/>
      </rPr>
      <t>ONLY</t>
    </r>
    <r>
      <rPr>
        <b/>
        <sz val="10.5"/>
        <color rgb="FFC00000"/>
        <rFont val="Arial"/>
        <family val="2"/>
      </rPr>
      <t xml:space="preserve"> </t>
    </r>
    <r>
      <rPr>
        <b/>
        <sz val="9"/>
        <color rgb="FFC00000"/>
        <rFont val="Arial"/>
        <family val="2"/>
      </rPr>
      <t>Question 3 in Loan Parameters needs to be filled out)</t>
    </r>
  </si>
  <si>
    <t>Conventional Renovation Maximum Mortgage Worksheet</t>
  </si>
  <si>
    <t>No</t>
  </si>
  <si>
    <r>
      <rPr>
        <b/>
        <sz val="11"/>
        <color rgb="FF000000"/>
        <rFont val="Arial"/>
        <family val="2"/>
      </rPr>
      <t xml:space="preserve">NOTE: </t>
    </r>
    <r>
      <rPr>
        <sz val="11"/>
        <color rgb="FF000000"/>
        <rFont val="Arial"/>
        <family val="2"/>
      </rPr>
      <t>The Max Mortgage Worksheet is a representation of the renovation fees financed into the loan amount. 
The Loan Estimate will represent the line items for tolerance.</t>
    </r>
  </si>
  <si>
    <r>
      <t xml:space="preserve">2. Renovation Costs Cannot Exceed 75% of:
</t>
    </r>
    <r>
      <rPr>
        <b/>
        <sz val="10.5"/>
        <rFont val="Arial"/>
        <family val="2"/>
      </rPr>
      <t>For Purchase</t>
    </r>
    <r>
      <rPr>
        <sz val="10.5"/>
        <rFont val="Arial"/>
        <family val="2"/>
      </rPr>
      <t xml:space="preserve"> – the lesser of: Purchase Price plus Renovation Costs or “As Completed” Appraised Value
</t>
    </r>
    <r>
      <rPr>
        <b/>
        <sz val="10.5"/>
        <rFont val="Arial"/>
        <family val="2"/>
      </rPr>
      <t>For Manufactured Homes</t>
    </r>
    <r>
      <rPr>
        <sz val="10.5"/>
        <rFont val="Arial"/>
        <family val="2"/>
      </rPr>
      <t xml:space="preserve"> – eligible renovation funds capped at the lesser of $50,000 or 50% of the “as-completed” appraised value
</t>
    </r>
    <r>
      <rPr>
        <b/>
        <sz val="10.5"/>
        <rFont val="Arial"/>
        <family val="2"/>
      </rPr>
      <t>For Freddie Mac CHOICEReno eXPress</t>
    </r>
    <r>
      <rPr>
        <sz val="10.5"/>
        <rFont val="Arial"/>
        <family val="2"/>
      </rPr>
      <t xml:space="preserve"> - Eligible renovation funds capped at 10%. If Duty to Serve is verified, it is capped at 15%</t>
    </r>
  </si>
  <si>
    <t>Yes</t>
  </si>
  <si>
    <t>2. “As Completed” appraised value (after improvements)</t>
  </si>
  <si>
    <t>4. Purchase Loan Amount [Lesser of D1 or D2 x A1)</t>
  </si>
  <si>
    <t>Purchase</t>
  </si>
  <si>
    <t>3. Estimated Prepaid Items</t>
  </si>
  <si>
    <t>4. Estimated Closing Costs</t>
  </si>
  <si>
    <t>5. Financed Private Mortgage Insurance</t>
  </si>
  <si>
    <t>6. Discount (if borrower will pay)</t>
  </si>
  <si>
    <t>7. Total Costs (Total of E1 to E8)</t>
  </si>
  <si>
    <t>8. Subordinate Financing</t>
  </si>
  <si>
    <t>9. Borrower Closing Costs paid by Seller</t>
  </si>
  <si>
    <t>10. Other Credits</t>
  </si>
  <si>
    <r>
      <rPr>
        <sz val="10.5"/>
        <rFont val="Arial"/>
        <family val="2"/>
      </rPr>
      <t>11a. Loan Amount (D4 or D5)</t>
    </r>
    <r>
      <rPr>
        <b/>
        <sz val="10.5"/>
        <rFont val="Arial"/>
        <family val="2"/>
      </rPr>
      <t>*</t>
    </r>
  </si>
  <si>
    <t>11b. Base Mortgage (D4 or D5)</t>
  </si>
  <si>
    <t>12. Total Funds Available to Borrower [E10 + E11 + E12 + (E13a or E13b)]</t>
  </si>
  <si>
    <t>13. High Balance County Limits</t>
  </si>
  <si>
    <r>
      <t xml:space="preserve">14. Contingency </t>
    </r>
    <r>
      <rPr>
        <b/>
        <sz val="10.5"/>
        <rFont val="Arial"/>
        <family val="2"/>
      </rPr>
      <t>PAID IN CASH</t>
    </r>
    <r>
      <rPr>
        <sz val="10.5"/>
        <rFont val="Arial"/>
        <family val="2"/>
      </rPr>
      <t xml:space="preserve"> rather than financed</t>
    </r>
  </si>
  <si>
    <r>
      <t>15. Cash (from borrower)</t>
    </r>
    <r>
      <rPr>
        <b/>
        <sz val="10.5"/>
        <rFont val="Arial"/>
        <family val="2"/>
      </rPr>
      <t xml:space="preserve">** </t>
    </r>
    <r>
      <rPr>
        <sz val="10.5"/>
        <rFont val="Arial"/>
        <family val="2"/>
      </rPr>
      <t>{Only if [E9 – (E10 + E11 + E12) + (E13a or E13b)] &gt; 0}</t>
    </r>
  </si>
  <si>
    <t>This worksheet may be used to calculate the mortgage amount for a Purchase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</si>
</sst>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color rgb="FF000000"/>
      <name val="Times New Roman"/>
      <family val="2"/>
      <charset val="204"/>
    </font>
    <font>
      <b/>
      <sz val="10.5"/>
      <name val="Arial"/>
      <family val="2"/>
    </font>
    <font>
      <sz val="10.5"/>
      <name val="Arial"/>
      <family val="2"/>
    </font>
    <font>
      <sz val="9.5"/>
      <name val="Arial"/>
      <family val="2"/>
    </font>
    <font>
      <b/>
      <sz val="12"/>
      <name val="Arial"/>
      <family val="2"/>
    </font>
    <font>
      <i/>
      <sz val="10.5"/>
      <name val="Arial"/>
      <family val="2"/>
    </font>
    <font>
      <sz val="8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b/>
      <sz val="10"/>
      <color rgb="FF000000"/>
      <name val="Times New Roman"/>
      <family val="1"/>
    </font>
    <font>
      <sz val="10.5"/>
      <name val="Times New Roman"/>
      <family val="1"/>
    </font>
    <font>
      <b/>
      <sz val="10.5"/>
      <color rgb="FFC00000"/>
      <name val="Arial"/>
      <family val="2"/>
    </font>
    <font>
      <b/>
      <sz val="9"/>
      <color rgb="FFC00000"/>
      <name val="Arial"/>
      <family val="2"/>
    </font>
    <font>
      <b/>
      <u/>
      <sz val="10.5"/>
      <color rgb="FFC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Times New Roman"/>
      <family val="2"/>
      <charset val="204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59978026673177287"/>
        <bgColor indexed="64"/>
      </patternFill>
    </fill>
    <fill>
      <patternFill patternType="solid">
        <fgColor theme="0" tint="-0.2497634815515610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90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3" borderId="5" xfId="0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 vertical="top"/>
    </xf>
    <xf numFmtId="44" fontId="0" fillId="0" borderId="5" xfId="2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44" fontId="0" fillId="0" borderId="5" xfId="2" applyFont="1" applyFill="1" applyBorder="1" applyAlignment="1" applyProtection="1">
      <alignment horizontal="left" vertical="center" wrapText="1"/>
    </xf>
    <xf numFmtId="44" fontId="0" fillId="0" borderId="5" xfId="0" applyNumberFormat="1" applyBorder="1" applyAlignment="1">
      <alignment horizontal="left" vertical="center" wrapText="1"/>
    </xf>
    <xf numFmtId="44" fontId="0" fillId="0" borderId="5" xfId="2" applyFont="1" applyFill="1" applyBorder="1" applyAlignment="1" applyProtection="1">
      <alignment horizontal="left" wrapText="1"/>
      <protection locked="0"/>
    </xf>
    <xf numFmtId="44" fontId="0" fillId="0" borderId="5" xfId="2" applyFont="1" applyFill="1" applyBorder="1" applyAlignment="1" applyProtection="1">
      <alignment horizontal="center" vertical="center" wrapText="1"/>
    </xf>
    <xf numFmtId="44" fontId="0" fillId="0" borderId="5" xfId="2" applyFont="1" applyBorder="1" applyAlignment="1">
      <alignment horizontal="center" vertical="center" wrapText="1"/>
    </xf>
    <xf numFmtId="44" fontId="0" fillId="5" borderId="5" xfId="2" applyFont="1" applyFill="1" applyBorder="1" applyAlignment="1" applyProtection="1">
      <alignment horizontal="center" vertical="center" wrapText="1"/>
      <protection locked="0"/>
    </xf>
    <xf numFmtId="44" fontId="0" fillId="0" borderId="5" xfId="2" applyFont="1" applyFill="1" applyBorder="1" applyAlignment="1">
      <alignment horizontal="center" vertical="center" wrapText="1"/>
    </xf>
    <xf numFmtId="44" fontId="0" fillId="0" borderId="5" xfId="2" applyFont="1" applyBorder="1" applyAlignment="1" applyProtection="1">
      <alignment horizontal="center" vertical="center" wrapText="1"/>
      <protection locked="0"/>
    </xf>
    <xf numFmtId="44" fontId="0" fillId="4" borderId="6" xfId="2" applyFont="1" applyFill="1" applyBorder="1" applyAlignment="1" applyProtection="1">
      <alignment horizontal="center" vertical="center"/>
    </xf>
    <xf numFmtId="9" fontId="0" fillId="0" borderId="7" xfId="1" applyFont="1" applyBorder="1" applyAlignment="1" applyProtection="1">
      <alignment horizontal="center" vertical="center"/>
    </xf>
    <xf numFmtId="9" fontId="0" fillId="0" borderId="5" xfId="0" applyNumberFormat="1" applyBorder="1" applyAlignment="1">
      <alignment horizontal="center" vertical="center" wrapText="1"/>
    </xf>
    <xf numFmtId="44" fontId="0" fillId="0" borderId="3" xfId="2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44" fontId="19" fillId="0" borderId="5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7" fillId="6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 indent="5"/>
    </xf>
    <xf numFmtId="0" fontId="2" fillId="0" borderId="1" xfId="0" applyFont="1" applyBorder="1" applyAlignment="1">
      <alignment horizontal="left" vertical="top" wrapText="1" indent="5"/>
    </xf>
    <xf numFmtId="0" fontId="2" fillId="0" borderId="3" xfId="0" applyFont="1" applyBorder="1" applyAlignment="1">
      <alignment horizontal="left" vertical="top" wrapText="1" indent="5"/>
    </xf>
    <xf numFmtId="0" fontId="0" fillId="0" borderId="2" xfId="0" applyBorder="1" applyAlignment="1">
      <alignment horizontal="left" vertical="top" wrapText="1" indent="5"/>
    </xf>
    <xf numFmtId="0" fontId="0" fillId="0" borderId="1" xfId="0" applyBorder="1" applyAlignment="1">
      <alignment horizontal="left" vertical="top" wrapText="1" indent="5"/>
    </xf>
    <xf numFmtId="0" fontId="0" fillId="0" borderId="11" xfId="0" applyBorder="1" applyAlignment="1">
      <alignment horizontal="left" vertical="top" wrapText="1" indent="5"/>
    </xf>
    <xf numFmtId="0" fontId="0" fillId="0" borderId="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right" vertical="top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 wrapText="1"/>
    </xf>
    <xf numFmtId="10" fontId="0" fillId="2" borderId="4" xfId="0" applyNumberFormat="1" applyFill="1" applyBorder="1" applyAlignment="1" applyProtection="1">
      <alignment horizontal="center" vertical="top"/>
      <protection locked="0"/>
    </xf>
    <xf numFmtId="0" fontId="2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674032</xdr:colOff>
      <xdr:row>0</xdr:row>
      <xdr:rowOff>165195</xdr:rowOff>
    </xdr:from>
    <xdr:to>
      <xdr:col>3</xdr:col>
      <xdr:colOff>1030578</xdr:colOff>
      <xdr:row>0</xdr:row>
      <xdr:rowOff>701387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161925"/>
          <a:ext cx="24669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zoomScale="120" zoomScaleNormal="120" workbookViewId="0">
      <selection activeCell="F9" sqref="F9"/>
    </sheetView>
  </sheetViews>
  <sheetFormatPr defaultRowHeight="12.75" x14ac:dyDescent="0.2"/>
  <cols>
    <col min="1" max="1" width="35.1640625" customWidth="1"/>
    <col min="2" max="2" width="14" customWidth="1"/>
    <col min="3" max="3" width="37" customWidth="1"/>
    <col min="4" max="4" width="33.83203125" customWidth="1"/>
    <col min="5" max="5" width="17.33203125" customWidth="1"/>
    <col min="6" max="6" width="15.1640625" customWidth="1"/>
    <col min="7" max="7" width="9.33203125" customWidth="1"/>
    <col min="8" max="8" width="10.6640625" customWidth="1"/>
  </cols>
  <sheetData>
    <row r="1" spans="1:14" ht="78" customHeight="1" x14ac:dyDescent="0.25">
      <c r="A1" s="47" t="s">
        <v>35</v>
      </c>
      <c r="B1" s="48"/>
      <c r="C1" s="48"/>
      <c r="D1" s="48"/>
      <c r="E1" s="48"/>
      <c r="F1" s="48"/>
      <c r="G1" s="48"/>
    </row>
    <row r="2" spans="1:14" ht="30" customHeight="1" x14ac:dyDescent="0.2">
      <c r="A2" s="49" t="s">
        <v>57</v>
      </c>
      <c r="B2" s="50"/>
      <c r="C2" s="50"/>
      <c r="D2" s="50"/>
      <c r="E2" s="50"/>
      <c r="F2" s="51"/>
      <c r="G2" s="2"/>
    </row>
    <row r="3" spans="1:14" ht="15" customHeight="1" x14ac:dyDescent="0.2">
      <c r="A3" s="52" t="s">
        <v>0</v>
      </c>
      <c r="B3" s="53"/>
      <c r="C3" s="54"/>
      <c r="D3" s="55"/>
      <c r="E3" s="55"/>
      <c r="F3" s="56"/>
      <c r="G3" s="1"/>
    </row>
    <row r="4" spans="1:14" ht="15" customHeight="1" x14ac:dyDescent="0.2">
      <c r="A4" s="57" t="s">
        <v>1</v>
      </c>
      <c r="B4" s="58"/>
      <c r="C4" s="59"/>
      <c r="D4" s="60"/>
      <c r="E4" s="60"/>
      <c r="F4" s="61"/>
      <c r="G4" s="1"/>
    </row>
    <row r="5" spans="1:14" ht="15" customHeight="1" x14ac:dyDescent="0.2">
      <c r="A5" s="70" t="s">
        <v>33</v>
      </c>
      <c r="B5" s="70"/>
      <c r="C5" s="71" t="s">
        <v>39</v>
      </c>
      <c r="D5" s="71"/>
      <c r="E5" s="71"/>
      <c r="F5" s="72"/>
      <c r="G5" s="1"/>
    </row>
    <row r="6" spans="1:14" ht="15" customHeight="1" x14ac:dyDescent="0.2">
      <c r="A6" s="62" t="s">
        <v>34</v>
      </c>
      <c r="B6" s="63"/>
      <c r="C6" s="63"/>
      <c r="D6" s="63"/>
      <c r="E6" s="6"/>
      <c r="F6" s="7" t="s">
        <v>2</v>
      </c>
      <c r="G6" s="2"/>
    </row>
    <row r="7" spans="1:14" ht="15" customHeight="1" x14ac:dyDescent="0.2">
      <c r="A7" s="30" t="s">
        <v>3</v>
      </c>
      <c r="B7" s="31"/>
      <c r="C7" s="31"/>
      <c r="D7" s="31"/>
      <c r="E7" s="32"/>
      <c r="F7" s="22" t="e">
        <f>IF(F11&gt;0,(100%-H12),MIN(0.97,F37/F12))</f>
        <v>#VALUE!</v>
      </c>
      <c r="G7" s="2"/>
    </row>
    <row r="8" spans="1:14" ht="57" customHeight="1" x14ac:dyDescent="0.2">
      <c r="A8" s="64" t="s">
        <v>38</v>
      </c>
      <c r="B8" s="65"/>
      <c r="C8" s="65"/>
      <c r="D8" s="65"/>
      <c r="E8" s="66"/>
      <c r="F8" s="21" t="e">
        <f>IF(C5="Yes",MAX(F24/F26,F24/F12),F24/F12)</f>
        <v>#VALUE!</v>
      </c>
      <c r="G8" s="3"/>
    </row>
    <row r="9" spans="1:14" ht="24" customHeight="1" x14ac:dyDescent="0.2">
      <c r="A9" s="10" t="s">
        <v>4</v>
      </c>
      <c r="B9" s="67" t="s">
        <v>5</v>
      </c>
      <c r="C9" s="67"/>
      <c r="D9" s="68" t="s">
        <v>6</v>
      </c>
      <c r="E9" s="69"/>
      <c r="F9" s="11"/>
      <c r="G9" s="2"/>
      <c r="H9" s="73" t="s">
        <v>7</v>
      </c>
      <c r="I9" s="73"/>
    </row>
    <row r="10" spans="1:14" ht="15" customHeight="1" x14ac:dyDescent="0.2">
      <c r="A10" s="62" t="s">
        <v>8</v>
      </c>
      <c r="B10" s="63"/>
      <c r="C10" s="63"/>
      <c r="D10" s="63"/>
      <c r="E10" s="63"/>
      <c r="F10" s="36"/>
      <c r="G10" s="2"/>
      <c r="H10" s="73"/>
      <c r="I10" s="73"/>
    </row>
    <row r="11" spans="1:14" ht="13.5" customHeight="1" x14ac:dyDescent="0.2">
      <c r="A11" s="87" t="s">
        <v>9</v>
      </c>
      <c r="B11" s="88"/>
      <c r="C11" s="88"/>
      <c r="D11" s="88"/>
      <c r="E11" s="89"/>
      <c r="F11" s="14">
        <v>0</v>
      </c>
      <c r="G11" s="1"/>
      <c r="H11" s="73"/>
      <c r="I11" s="73"/>
    </row>
    <row r="12" spans="1:14" ht="13.5" customHeight="1" x14ac:dyDescent="0.2">
      <c r="A12" s="87" t="s">
        <v>40</v>
      </c>
      <c r="B12" s="88"/>
      <c r="C12" s="88"/>
      <c r="D12" s="88"/>
      <c r="E12" s="89"/>
      <c r="F12" s="9">
        <v>0</v>
      </c>
      <c r="G12" s="1"/>
      <c r="H12" s="74">
        <v>0</v>
      </c>
      <c r="I12" s="74"/>
    </row>
    <row r="13" spans="1:14" ht="15" customHeight="1" x14ac:dyDescent="0.2">
      <c r="A13" s="34" t="s">
        <v>10</v>
      </c>
      <c r="B13" s="35"/>
      <c r="C13" s="35"/>
      <c r="D13" s="35"/>
      <c r="E13" s="35"/>
      <c r="F13" s="36"/>
      <c r="G13" s="1"/>
    </row>
    <row r="14" spans="1:14" ht="15" customHeight="1" x14ac:dyDescent="0.2">
      <c r="A14" s="30" t="s">
        <v>11</v>
      </c>
      <c r="B14" s="31"/>
      <c r="C14" s="31"/>
      <c r="D14" s="31"/>
      <c r="E14" s="32"/>
      <c r="F14" s="4"/>
      <c r="G14" s="1"/>
    </row>
    <row r="15" spans="1:14" ht="15" customHeight="1" x14ac:dyDescent="0.2">
      <c r="A15" s="39" t="s">
        <v>12</v>
      </c>
      <c r="B15" s="40"/>
      <c r="C15" s="40"/>
      <c r="D15" s="40"/>
      <c r="E15" s="41"/>
      <c r="F15" s="9">
        <v>0</v>
      </c>
      <c r="G15" s="1"/>
    </row>
    <row r="16" spans="1:14" ht="15" customHeight="1" x14ac:dyDescent="0.2">
      <c r="A16" s="39" t="s">
        <v>13</v>
      </c>
      <c r="B16" s="40"/>
      <c r="C16" s="40"/>
      <c r="D16" s="40"/>
      <c r="E16" s="41"/>
      <c r="F16" s="9">
        <v>0</v>
      </c>
      <c r="G16" s="2"/>
      <c r="J16" s="25"/>
      <c r="K16" s="25"/>
      <c r="L16" s="25"/>
      <c r="M16" s="25"/>
      <c r="N16" s="25"/>
    </row>
    <row r="17" spans="1:14" ht="15" customHeight="1" x14ac:dyDescent="0.2">
      <c r="A17" s="39" t="s">
        <v>14</v>
      </c>
      <c r="B17" s="40"/>
      <c r="C17" s="40"/>
      <c r="D17" s="40"/>
      <c r="E17" s="41"/>
      <c r="F17" s="9">
        <v>0</v>
      </c>
      <c r="G17" s="2"/>
      <c r="J17" s="25"/>
      <c r="K17" s="25"/>
      <c r="L17" s="25"/>
      <c r="M17" s="25"/>
      <c r="N17" s="25"/>
    </row>
    <row r="18" spans="1:14" ht="15" customHeight="1" x14ac:dyDescent="0.2">
      <c r="A18" s="39" t="s">
        <v>15</v>
      </c>
      <c r="B18" s="40"/>
      <c r="C18" s="40"/>
      <c r="D18" s="40"/>
      <c r="E18" s="41"/>
      <c r="F18" s="9">
        <v>0</v>
      </c>
      <c r="G18" s="1"/>
      <c r="J18" s="25"/>
      <c r="K18" s="25"/>
      <c r="L18" s="25"/>
      <c r="M18" s="25"/>
      <c r="N18" s="25"/>
    </row>
    <row r="19" spans="1:14" ht="15" customHeight="1" x14ac:dyDescent="0.2">
      <c r="A19" s="39" t="s">
        <v>16</v>
      </c>
      <c r="B19" s="40"/>
      <c r="C19" s="40"/>
      <c r="D19" s="40"/>
      <c r="E19" s="41"/>
      <c r="F19" s="9">
        <v>0</v>
      </c>
      <c r="G19" s="2"/>
      <c r="J19" s="25"/>
      <c r="K19" s="25"/>
      <c r="L19" s="25"/>
      <c r="M19" s="25"/>
      <c r="N19" s="25"/>
    </row>
    <row r="20" spans="1:14" ht="15" customHeight="1" x14ac:dyDescent="0.2">
      <c r="A20" s="39" t="s">
        <v>17</v>
      </c>
      <c r="B20" s="40"/>
      <c r="C20" s="40"/>
      <c r="D20" s="40"/>
      <c r="E20" s="41"/>
      <c r="F20" s="9">
        <v>0</v>
      </c>
      <c r="G20" s="2"/>
      <c r="J20" s="25"/>
      <c r="K20" s="25"/>
      <c r="L20" s="25"/>
      <c r="M20" s="25"/>
      <c r="N20" s="25"/>
    </row>
    <row r="21" spans="1:14" ht="15" customHeight="1" x14ac:dyDescent="0.2">
      <c r="A21" s="39" t="s">
        <v>18</v>
      </c>
      <c r="B21" s="40"/>
      <c r="C21" s="40"/>
      <c r="D21" s="40"/>
      <c r="E21" s="41"/>
      <c r="F21" s="9">
        <v>0</v>
      </c>
      <c r="G21" s="1"/>
      <c r="J21" s="25"/>
      <c r="K21" s="25"/>
      <c r="L21" s="25"/>
      <c r="M21" s="25"/>
      <c r="N21" s="25"/>
    </row>
    <row r="22" spans="1:14" ht="15" customHeight="1" x14ac:dyDescent="0.2">
      <c r="A22" s="42" t="s">
        <v>19</v>
      </c>
      <c r="B22" s="43"/>
      <c r="C22" s="43"/>
      <c r="D22" s="43"/>
      <c r="E22" s="44"/>
      <c r="F22" s="9">
        <v>0</v>
      </c>
      <c r="G22" s="1"/>
      <c r="J22" s="25"/>
      <c r="K22" s="25"/>
      <c r="L22" s="25"/>
      <c r="M22" s="25"/>
      <c r="N22" s="25"/>
    </row>
    <row r="23" spans="1:14" ht="15" customHeight="1" x14ac:dyDescent="0.2">
      <c r="A23" s="27" t="s">
        <v>20</v>
      </c>
      <c r="B23" s="28"/>
      <c r="C23" s="28"/>
      <c r="D23" s="28"/>
      <c r="E23" s="24" t="s">
        <v>36</v>
      </c>
      <c r="F23" s="23">
        <f>IF(E23="no",MAX(500,ROUND(1.5%*SUM(F15:F22),2)))</f>
        <v>500</v>
      </c>
      <c r="G23" s="1"/>
    </row>
    <row r="24" spans="1:14" ht="30" customHeight="1" x14ac:dyDescent="0.2">
      <c r="A24" s="45" t="s">
        <v>21</v>
      </c>
      <c r="B24" s="37"/>
      <c r="C24" s="37"/>
      <c r="D24" s="37"/>
      <c r="E24" s="46"/>
      <c r="F24" s="12">
        <f>SUM(F15:F23)</f>
        <v>500</v>
      </c>
      <c r="G24" s="2"/>
    </row>
    <row r="25" spans="1:14" ht="15" customHeight="1" x14ac:dyDescent="0.2">
      <c r="A25" s="34" t="s">
        <v>22</v>
      </c>
      <c r="B25" s="35"/>
      <c r="C25" s="35"/>
      <c r="D25" s="35"/>
      <c r="E25" s="35"/>
      <c r="F25" s="36"/>
      <c r="G25" s="2"/>
    </row>
    <row r="26" spans="1:14" ht="15" customHeight="1" x14ac:dyDescent="0.2">
      <c r="A26" s="30" t="s">
        <v>23</v>
      </c>
      <c r="B26" s="31"/>
      <c r="C26" s="31"/>
      <c r="D26" s="31"/>
      <c r="E26" s="32"/>
      <c r="F26" s="13" t="str">
        <f>IF(F11&gt;0,SUM(F11+F24),"")</f>
        <v/>
      </c>
      <c r="G26" s="1"/>
      <c r="I26" s="33" t="s">
        <v>37</v>
      </c>
      <c r="J26" s="33"/>
      <c r="K26" s="33"/>
      <c r="L26" s="33"/>
      <c r="M26" s="33"/>
      <c r="N26" s="33"/>
    </row>
    <row r="27" spans="1:14" ht="15" customHeight="1" x14ac:dyDescent="0.2">
      <c r="A27" s="30" t="s">
        <v>24</v>
      </c>
      <c r="B27" s="31"/>
      <c r="C27" s="31"/>
      <c r="D27" s="31"/>
      <c r="E27" s="32"/>
      <c r="F27" s="13">
        <f>F12</f>
        <v>0</v>
      </c>
      <c r="G27" s="2"/>
      <c r="I27" s="33"/>
      <c r="J27" s="33"/>
      <c r="K27" s="33"/>
      <c r="L27" s="33"/>
      <c r="M27" s="33"/>
      <c r="N27" s="33"/>
    </row>
    <row r="28" spans="1:14" ht="15" customHeight="1" x14ac:dyDescent="0.2">
      <c r="A28" s="30" t="s">
        <v>25</v>
      </c>
      <c r="B28" s="31"/>
      <c r="C28" s="31"/>
      <c r="D28" s="31"/>
      <c r="E28" s="32"/>
      <c r="F28" s="12">
        <f>IF(E35&gt;0,E35,F35)</f>
        <v>0</v>
      </c>
      <c r="G28" s="2"/>
      <c r="I28" s="33"/>
      <c r="J28" s="33"/>
      <c r="K28" s="33"/>
      <c r="L28" s="33"/>
      <c r="M28" s="33"/>
      <c r="N28" s="33"/>
    </row>
    <row r="29" spans="1:14" ht="15" customHeight="1" x14ac:dyDescent="0.2">
      <c r="A29" s="30" t="s">
        <v>41</v>
      </c>
      <c r="B29" s="31"/>
      <c r="C29" s="31"/>
      <c r="D29" s="31"/>
      <c r="E29" s="32"/>
      <c r="F29" s="12" t="str">
        <f>IF(F11&gt;0,ROUNDDOWN(MIN(F26,F27)*(100%-H12),0),"")</f>
        <v/>
      </c>
      <c r="G29" s="1"/>
      <c r="I29" s="33"/>
      <c r="J29" s="33"/>
      <c r="K29" s="33"/>
      <c r="L29" s="33"/>
      <c r="M29" s="33"/>
      <c r="N29" s="33"/>
    </row>
    <row r="30" spans="1:14" ht="15" customHeight="1" x14ac:dyDescent="0.2">
      <c r="A30" s="34" t="s">
        <v>26</v>
      </c>
      <c r="B30" s="35"/>
      <c r="C30" s="35"/>
      <c r="D30" s="35"/>
      <c r="E30" s="36"/>
      <c r="F30" s="5" t="s">
        <v>42</v>
      </c>
      <c r="G30" s="1"/>
      <c r="I30" s="33"/>
      <c r="J30" s="33"/>
      <c r="K30" s="33"/>
      <c r="L30" s="33"/>
      <c r="M30" s="33"/>
      <c r="N30" s="33"/>
    </row>
    <row r="31" spans="1:14" ht="15" customHeight="1" x14ac:dyDescent="0.2">
      <c r="A31" s="30" t="s">
        <v>27</v>
      </c>
      <c r="B31" s="31"/>
      <c r="C31" s="31"/>
      <c r="D31" s="31"/>
      <c r="E31" s="32"/>
      <c r="F31" s="26" t="str">
        <f>IF(F11&gt;0,F11,"")</f>
        <v/>
      </c>
      <c r="G31" s="1"/>
      <c r="I31" s="33"/>
      <c r="J31" s="33"/>
      <c r="K31" s="33"/>
      <c r="L31" s="33"/>
      <c r="M31" s="33"/>
      <c r="N31" s="33"/>
    </row>
    <row r="32" spans="1:14" ht="15" customHeight="1" x14ac:dyDescent="0.2">
      <c r="A32" s="30" t="s">
        <v>28</v>
      </c>
      <c r="B32" s="31"/>
      <c r="C32" s="31"/>
      <c r="D32" s="31"/>
      <c r="E32" s="32"/>
      <c r="F32" s="15" t="str">
        <f>IF(F11&gt;0,F24,"")</f>
        <v/>
      </c>
      <c r="G32" s="1"/>
      <c r="I32" s="33"/>
      <c r="J32" s="33"/>
      <c r="K32" s="33"/>
      <c r="L32" s="33"/>
      <c r="M32" s="33"/>
      <c r="N32" s="33"/>
    </row>
    <row r="33" spans="1:7" ht="15" customHeight="1" x14ac:dyDescent="0.2">
      <c r="A33" s="30" t="s">
        <v>43</v>
      </c>
      <c r="B33" s="31"/>
      <c r="C33" s="31"/>
      <c r="D33" s="31"/>
      <c r="E33" s="32"/>
      <c r="F33" s="17">
        <v>0</v>
      </c>
      <c r="G33" s="1"/>
    </row>
    <row r="34" spans="1:7" ht="15" customHeight="1" x14ac:dyDescent="0.2">
      <c r="A34" s="30" t="s">
        <v>44</v>
      </c>
      <c r="B34" s="31"/>
      <c r="C34" s="31"/>
      <c r="D34" s="31"/>
      <c r="E34" s="32"/>
      <c r="F34" s="17">
        <v>0</v>
      </c>
      <c r="G34" s="1"/>
    </row>
    <row r="35" spans="1:7" ht="15" customHeight="1" x14ac:dyDescent="0.2">
      <c r="A35" s="30" t="s">
        <v>45</v>
      </c>
      <c r="B35" s="31"/>
      <c r="C35" s="31"/>
      <c r="D35" s="31"/>
      <c r="E35" s="32"/>
      <c r="F35" s="17">
        <v>0</v>
      </c>
      <c r="G35" s="1"/>
    </row>
    <row r="36" spans="1:7" ht="15" customHeight="1" x14ac:dyDescent="0.2">
      <c r="A36" s="30" t="s">
        <v>46</v>
      </c>
      <c r="B36" s="31"/>
      <c r="C36" s="31"/>
      <c r="D36" s="31"/>
      <c r="E36" s="32"/>
      <c r="F36" s="17">
        <v>0</v>
      </c>
      <c r="G36" s="1"/>
    </row>
    <row r="37" spans="1:7" ht="15" customHeight="1" x14ac:dyDescent="0.2">
      <c r="A37" s="30" t="s">
        <v>47</v>
      </c>
      <c r="B37" s="31"/>
      <c r="C37" s="31"/>
      <c r="D37" s="31"/>
      <c r="E37" s="32"/>
      <c r="F37" s="18" t="str">
        <f>IF(F11&gt;0,SUM(F31:F36),"")</f>
        <v/>
      </c>
      <c r="G37" s="1"/>
    </row>
    <row r="38" spans="1:7" ht="15" customHeight="1" x14ac:dyDescent="0.2">
      <c r="A38" s="30" t="s">
        <v>48</v>
      </c>
      <c r="B38" s="31"/>
      <c r="C38" s="31"/>
      <c r="D38" s="31"/>
      <c r="E38" s="32"/>
      <c r="F38" s="17">
        <v>0</v>
      </c>
      <c r="G38" s="1"/>
    </row>
    <row r="39" spans="1:7" ht="15" customHeight="1" x14ac:dyDescent="0.2">
      <c r="A39" s="30" t="s">
        <v>49</v>
      </c>
      <c r="B39" s="31"/>
      <c r="C39" s="31"/>
      <c r="D39" s="31"/>
      <c r="E39" s="32"/>
      <c r="F39" s="17">
        <v>0</v>
      </c>
      <c r="G39" s="2"/>
    </row>
    <row r="40" spans="1:7" ht="15" customHeight="1" x14ac:dyDescent="0.2">
      <c r="A40" s="30" t="s">
        <v>50</v>
      </c>
      <c r="B40" s="31"/>
      <c r="C40" s="31"/>
      <c r="D40" s="31"/>
      <c r="E40" s="32"/>
      <c r="F40" s="17">
        <v>0</v>
      </c>
    </row>
    <row r="41" spans="1:7" ht="15" customHeight="1" x14ac:dyDescent="0.2">
      <c r="A41" s="30" t="s">
        <v>51</v>
      </c>
      <c r="B41" s="37"/>
      <c r="C41" s="37"/>
      <c r="D41" s="37"/>
      <c r="E41" s="38"/>
      <c r="F41" s="15" t="str">
        <f>F29</f>
        <v/>
      </c>
    </row>
    <row r="42" spans="1:7" ht="13.5" x14ac:dyDescent="0.2">
      <c r="A42" s="27" t="s">
        <v>52</v>
      </c>
      <c r="B42" s="28"/>
      <c r="C42" s="28"/>
      <c r="D42" s="28"/>
      <c r="E42" s="29"/>
      <c r="F42" s="16" t="e">
        <f>IF(F7&gt;0.97,"LTV OVER MAX",IF(F11&gt;0,F29,""))</f>
        <v>#VALUE!</v>
      </c>
    </row>
    <row r="43" spans="1:7" ht="13.5" customHeight="1" x14ac:dyDescent="0.2">
      <c r="A43" s="27" t="s">
        <v>53</v>
      </c>
      <c r="B43" s="28"/>
      <c r="C43" s="28"/>
      <c r="D43" s="28"/>
      <c r="E43" s="29"/>
      <c r="F43" s="16" t="e">
        <f>IF(F7&gt;0.97,"LTV OVER MAX",IF(F11&gt;0,SUM(F38:F40)+IF(F41&gt;0,F41,F42),""))</f>
        <v>#VALUE!</v>
      </c>
    </row>
    <row r="44" spans="1:7" ht="13.5" x14ac:dyDescent="0.2">
      <c r="A44" s="27" t="s">
        <v>54</v>
      </c>
      <c r="B44" s="28"/>
      <c r="C44" s="28"/>
      <c r="D44" s="28"/>
      <c r="E44" s="29"/>
      <c r="F44" s="17"/>
    </row>
    <row r="45" spans="1:7" ht="15" customHeight="1" x14ac:dyDescent="0.2">
      <c r="A45" s="30" t="s">
        <v>55</v>
      </c>
      <c r="B45" s="31"/>
      <c r="C45" s="31"/>
      <c r="D45" s="31"/>
      <c r="E45" s="32"/>
      <c r="F45" s="19"/>
    </row>
    <row r="46" spans="1:7" ht="15" customHeight="1" x14ac:dyDescent="0.2">
      <c r="A46" s="30" t="s">
        <v>56</v>
      </c>
      <c r="B46" s="31"/>
      <c r="C46" s="31"/>
      <c r="D46" s="31"/>
      <c r="E46" s="32"/>
      <c r="F46" s="16" t="e">
        <f>F37-MIN(F43,F44)</f>
        <v>#VALUE!</v>
      </c>
    </row>
    <row r="47" spans="1:7" ht="18" customHeight="1" x14ac:dyDescent="0.2">
      <c r="A47" s="84" t="s">
        <v>29</v>
      </c>
      <c r="B47" s="85"/>
      <c r="C47" s="85"/>
      <c r="D47" s="85"/>
      <c r="E47" s="85"/>
      <c r="F47" s="86"/>
    </row>
    <row r="48" spans="1:7" ht="32.25" customHeight="1" x14ac:dyDescent="0.2">
      <c r="A48" s="75" t="s">
        <v>30</v>
      </c>
      <c r="B48" s="76"/>
      <c r="C48" s="76"/>
      <c r="D48" s="76"/>
      <c r="E48" s="76"/>
      <c r="F48" s="77"/>
    </row>
    <row r="49" spans="1:6" ht="19.5" customHeight="1" x14ac:dyDescent="0.2">
      <c r="A49" s="81" t="s">
        <v>31</v>
      </c>
      <c r="B49" s="82"/>
      <c r="C49" s="82"/>
      <c r="D49" s="82"/>
      <c r="E49" s="83"/>
      <c r="F49" s="20">
        <f>F24-F23</f>
        <v>0</v>
      </c>
    </row>
    <row r="50" spans="1:6" ht="37.5" customHeight="1" x14ac:dyDescent="0.2">
      <c r="A50" s="78" t="s">
        <v>32</v>
      </c>
      <c r="B50" s="79"/>
      <c r="C50" s="79"/>
      <c r="D50" s="79"/>
      <c r="E50" s="79"/>
      <c r="F50" s="80"/>
    </row>
    <row r="57" spans="1:6" x14ac:dyDescent="0.2">
      <c r="F57" s="8"/>
    </row>
  </sheetData>
  <sheetProtection algorithmName="SHA-512" hashValue="O391cP7R9LE9Si/4Vb+ce6m5fNMiC/u6BB8tNAGa3BtxTjb8Q36rIS40s4nyPjGbNOUABLY37q40zqrHC2q8wQ==" saltValue="0D/VwCRAtF6ABfDZGfW5Hw==" spinCount="100000" sheet="1" insertHyperlinks="0" selectLockedCells="1" sort="0" autoFilter="0"/>
  <protectedRanges>
    <protectedRange sqref="C3:F5" name="Range1"/>
  </protectedRanges>
  <mergeCells count="57">
    <mergeCell ref="H9:I11"/>
    <mergeCell ref="H12:I12"/>
    <mergeCell ref="A48:F48"/>
    <mergeCell ref="A50:F50"/>
    <mergeCell ref="A49:E49"/>
    <mergeCell ref="A47:F47"/>
    <mergeCell ref="A11:E11"/>
    <mergeCell ref="A12:E12"/>
    <mergeCell ref="A13:F13"/>
    <mergeCell ref="A14:E14"/>
    <mergeCell ref="A15:E15"/>
    <mergeCell ref="A16:E16"/>
    <mergeCell ref="A17:E17"/>
    <mergeCell ref="A24:E24"/>
    <mergeCell ref="A18:E18"/>
    <mergeCell ref="A1:G1"/>
    <mergeCell ref="A2:F2"/>
    <mergeCell ref="A3:B3"/>
    <mergeCell ref="C3:F3"/>
    <mergeCell ref="A4:B4"/>
    <mergeCell ref="C4:F4"/>
    <mergeCell ref="A6:D6"/>
    <mergeCell ref="A7:E7"/>
    <mergeCell ref="A8:E8"/>
    <mergeCell ref="B9:C9"/>
    <mergeCell ref="A10:F10"/>
    <mergeCell ref="D9:E9"/>
    <mergeCell ref="A5:B5"/>
    <mergeCell ref="C5:F5"/>
    <mergeCell ref="A19:E19"/>
    <mergeCell ref="A20:E20"/>
    <mergeCell ref="A21:E21"/>
    <mergeCell ref="A22:E22"/>
    <mergeCell ref="A23:D23"/>
    <mergeCell ref="A40:E40"/>
    <mergeCell ref="A41:E41"/>
    <mergeCell ref="A42:E42"/>
    <mergeCell ref="A25:F25"/>
    <mergeCell ref="A26:E26"/>
    <mergeCell ref="A27:E27"/>
    <mergeCell ref="A28:E28"/>
    <mergeCell ref="A43:E43"/>
    <mergeCell ref="A44:E44"/>
    <mergeCell ref="A45:E45"/>
    <mergeCell ref="A46:E46"/>
    <mergeCell ref="I26:N32"/>
    <mergeCell ref="A31:E31"/>
    <mergeCell ref="A32:E32"/>
    <mergeCell ref="A33:E33"/>
    <mergeCell ref="A34:E34"/>
    <mergeCell ref="A29:E29"/>
    <mergeCell ref="A30:E30"/>
    <mergeCell ref="A35:E35"/>
    <mergeCell ref="A36:E36"/>
    <mergeCell ref="A37:E37"/>
    <mergeCell ref="A38:E38"/>
    <mergeCell ref="A39:E39"/>
  </mergeCells>
  <dataValidations count="2">
    <dataValidation type="list" allowBlank="1" showInputMessage="1" showErrorMessage="1" sqref="F9" xr:uid="{00000000-0002-0000-0000-000000000000}">
      <formula1>"Primary Residence, Secondary Residence, Investment"</formula1>
    </dataValidation>
    <dataValidation type="list" allowBlank="1" showInputMessage="1" showErrorMessage="1" sqref="C5:F5 E23" xr:uid="{00000000-0002-0000-0000-000001000000}">
      <formula1>"Yes, No"</formula1>
    </dataValidation>
  </dataValidations>
  <pageMargins left="0.7" right="0.7" top="0.75" bottom="0.75" header="0.3" footer="0.3"/>
  <pageSetup scale="55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Conventional Renovation MMW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Matney</dc:creator>
  <cp:keywords/>
  <dc:description/>
  <cp:lastModifiedBy>Ashley Matney</cp:lastModifiedBy>
  <cp:lastPrinted>2023-09-21T16:08:44Z</cp:lastPrinted>
  <dcterms:created xsi:type="dcterms:W3CDTF">2022-03-01T20:05:46Z</dcterms:created>
  <dcterms:modified xsi:type="dcterms:W3CDTF">2025-08-04T14:11:18Z</dcterms:modified>
  <cp:category/>
</cp:coreProperties>
</file>