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comments1.xml" ContentType="application/vnd.openxmlformats-officedocument.spreadsheetml.comment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townemortgage-my.sharepoint.com/personal/amatney_townemortgage_com/Documents/PolicyTech Documents/"/>
    </mc:Choice>
  </mc:AlternateContent>
  <bookViews>
    <workbookView xWindow="-120" yWindow="-120" windowWidth="29040" windowHeight="15840" activeTab="0"/>
  </bookViews>
  <sheets>
    <sheet name="Purchase" sheetId="1"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Ashley Atanosian</author>
  </authors>
  <commentList>
    <comment ref="D7" authorId="0" shapeId="0" xr:uid="{B671AF9A-86A4-438E-9043-D9412B73D088}">
      <text>
        <r>
          <rPr>
            <sz val="9"/>
            <rFont val="Tahoma"/>
            <family val="2"/>
          </rPr>
          <t>This is defaulting to a Standard 203K for initial disclosures. If necessary, this can be changed when the renovation team reviews the documentation.</t>
        </r>
      </text>
    </comment>
    <comment ref="H14" authorId="0" shapeId="0" xr:uid="{5504670C-2D37-4BA0-94DC-2F0E3A0B9ADD}">
      <text>
        <r>
          <rPr>
            <b/>
            <sz val="9"/>
            <rFont val="Tahoma"/>
            <family val="2"/>
          </rPr>
          <t xml:space="preserve">Architect/Engineer Fees: 
</t>
        </r>
        <r>
          <rPr>
            <sz val="9"/>
            <rFont val="Tahoma"/>
            <family val="2"/>
          </rPr>
          <t>$5,000 (Minimum estimation of $1,500)</t>
        </r>
      </text>
    </comment>
    <comment ref="H15" authorId="0" shapeId="0" xr:uid="{553C58EE-718C-4C7C-84D8-842B7CEB1087}">
      <text>
        <r>
          <rPr>
            <b/>
            <sz val="9"/>
            <rFont val="Tahoma"/>
            <family val="2"/>
          </rPr>
          <t xml:space="preserve">Consultant Fees:
</t>
        </r>
        <r>
          <rPr>
            <sz val="9"/>
            <rFont val="Tahoma"/>
            <family val="2"/>
          </rPr>
          <t xml:space="preserve">
• Up to $1,000 for repairs less than or equal to $50,000
• Up to $1,200 for repairs between $50,001 - $85,000
• Up to $1,400 for repairs between $85,001 - $140,000 Hard Costs 
• 1% of the repair costs OR $2,000, whichever is lower, for repairs above $140,000 </t>
        </r>
      </text>
    </comment>
    <comment ref="H16" authorId="0" shapeId="0" xr:uid="{53CC9C33-5C8D-4238-946D-4AC2745733FA}">
      <text>
        <r>
          <rPr>
            <b/>
            <sz val="9"/>
            <rFont val="Tahoma"/>
            <family val="2"/>
          </rPr>
          <t xml:space="preserve">Inspections:
</t>
        </r>
        <r>
          <rPr>
            <sz val="9"/>
            <rFont val="Tahoma"/>
            <family val="2"/>
          </rPr>
          <t xml:space="preserve">• If Hard Costs (Labor/Materials) are equal to or less than $75,000: $1,125 (3 draws * $375) 
• If Hard Costs (Labor/Materials) are greater than $75,000: $1,875 (5 draws * $375) </t>
        </r>
      </text>
    </comment>
    <comment ref="H17" authorId="0" shapeId="0" xr:uid="{A3718C1E-C808-45DF-8885-23BB178FD4A3}">
      <text>
        <r>
          <rPr>
            <b/>
            <sz val="9"/>
            <rFont val="Tahoma"/>
            <family val="2"/>
          </rPr>
          <t xml:space="preserve">Title Updates:
</t>
        </r>
        <r>
          <rPr>
            <sz val="9"/>
            <rFont val="Tahoma"/>
            <family val="2"/>
          </rPr>
          <t xml:space="preserve">• If Hard Costs (Labor/Materials) are less than or equal to $75,000: $525 (3 draws * $175) 
• If Hard Costs (Labor/Materials) are greater than $75,000: $875 (5 draws * $175) 
</t>
        </r>
      </text>
    </comment>
    <comment ref="H18" authorId="0" shapeId="0" xr:uid="{D4FF3922-DBC8-4166-A977-B02724280F78}">
      <text>
        <r>
          <rPr>
            <b/>
            <sz val="9"/>
            <rFont val="Tahoma"/>
            <family val="2"/>
          </rPr>
          <t xml:space="preserve">Permits:
</t>
        </r>
        <r>
          <rPr>
            <sz val="9"/>
            <rFont val="Tahoma"/>
            <family val="2"/>
          </rPr>
          <t>$1,500 (Minimum estimation of $500)</t>
        </r>
      </text>
    </comment>
    <comment ref="H20" authorId="0" shapeId="0" xr:uid="{2D7DC54D-E65D-400F-8F84-DC8D9FC5314D}">
      <text>
        <r>
          <rPr>
            <b/>
            <sz val="9"/>
            <rFont val="Tahoma"/>
            <family val="2"/>
          </rPr>
          <t xml:space="preserve">Contingency Reserves:
</t>
        </r>
        <r>
          <rPr>
            <sz val="9"/>
            <rFont val="Tahoma"/>
            <family val="2"/>
          </rPr>
          <t>10% of hard costs (labor/materials)</t>
        </r>
      </text>
    </comment>
    <comment ref="H21" authorId="0" shapeId="0" xr:uid="{61ACA7FF-B699-4FED-B2B5-1DD2BBC87A64}">
      <text>
        <r>
          <rPr>
            <b/>
            <sz val="9"/>
            <rFont val="Tahoma"/>
            <family val="2"/>
          </rPr>
          <t xml:space="preserve">Payment Reserves:
</t>
        </r>
        <r>
          <rPr>
            <sz val="9"/>
            <rFont val="Tahoma"/>
            <family val="2"/>
          </rPr>
          <t xml:space="preserve">*Optional* (Month * PITI) 
</t>
        </r>
        <r>
          <rPr>
            <b/>
            <sz val="9"/>
            <rFont val="Tahoma"/>
            <family val="2"/>
          </rPr>
          <t xml:space="preserve">
Standard 203k:</t>
        </r>
        <r>
          <rPr>
            <sz val="9"/>
            <rFont val="Tahoma"/>
            <family val="2"/>
          </rPr>
          <t xml:space="preserve"> Maximum of 12 months
</t>
        </r>
        <r>
          <rPr>
            <b/>
            <sz val="9"/>
            <rFont val="Tahoma"/>
            <family val="2"/>
          </rPr>
          <t xml:space="preserve">Example: </t>
        </r>
        <r>
          <rPr>
            <sz val="9"/>
            <rFont val="Tahoma"/>
            <family val="2"/>
          </rPr>
          <t>4* $1,243 = $4,972 - this figure would go in box Step 1C.</t>
        </r>
      </text>
    </comment>
    <comment ref="H30" authorId="0" shapeId="0" xr:uid="{CE4D58BB-A3D5-4ACE-872C-D1721D21428E}">
      <text>
        <r>
          <rPr>
            <b/>
            <sz val="9"/>
            <rFont val="Tahoma"/>
            <family val="2"/>
          </rPr>
          <t xml:space="preserve">Inducement(s) to Purchase:
</t>
        </r>
        <r>
          <rPr>
            <sz val="9"/>
            <rFont val="Tahoma"/>
            <family val="2"/>
          </rPr>
          <t>Refer to certain expenses paid by the seller and/or another Interested Party on behalf of the Borrower. These result in a dollar-for-dollar reduction to the purchase price when computing the Adjusted Value of the Property before applying the appropriate Loan-To-Value (LTV) Percentage.</t>
        </r>
      </text>
    </comment>
    <comment ref="H32" authorId="0" shapeId="0" xr:uid="{776C2B7E-40C3-4F1C-A94F-3D9469D3DBF9}">
      <text>
        <r>
          <rPr>
            <sz val="9"/>
            <rFont val="Tahoma"/>
            <family val="2"/>
          </rPr>
          <t>Only fill this out if an As-Is appraisal has been performed.</t>
        </r>
      </text>
    </comment>
    <comment ref="H38" authorId="0" shapeId="0" xr:uid="{0752D448-43A4-4719-BA0C-FEC2A2F15137}">
      <text>
        <r>
          <rPr>
            <sz val="9"/>
            <rFont val="Tahoma"/>
            <family val="2"/>
          </rPr>
          <t xml:space="preserve">If you are receiving a "FALSE" in this box, confirm you filled out the question at the top asking about the property being a condo. </t>
        </r>
      </text>
    </comment>
    <comment ref="H41" authorId="0" shapeId="0" xr:uid="{58B85AD3-FD7F-4C9C-A09B-24A2D739D9AA}">
      <text>
        <r>
          <rPr>
            <sz val="9"/>
            <rFont val="Tahoma"/>
            <family val="2"/>
          </rPr>
          <t>If you are receiving a "FALSE" in this box, confirm you have filled out the question at the top asking about the number of units that the subject property is.</t>
        </r>
      </text>
    </comment>
    <comment ref="H43" authorId="0" shapeId="0" xr:uid="{B285F407-C1A4-4991-8591-C962A3CFE091}">
      <text>
        <r>
          <rPr>
            <sz val="9"/>
            <rFont val="Tahoma"/>
            <family val="2"/>
          </rPr>
          <t>If you are receiving a "FALSE" in this box, confirm you filled out the question at the top asking about the borrowers credit score.</t>
        </r>
      </text>
    </comment>
  </commentList>
</comments>
</file>

<file path=xl/sharedStrings.xml><?xml version="1.0" encoding="utf-8"?>
<sst xmlns="http://schemas.openxmlformats.org/spreadsheetml/2006/main" count="89" uniqueCount="79">
  <si>
    <r>
      <rPr>
        <b/>
        <sz val="11"/>
        <rFont val="Calibri"/>
        <family val="2"/>
      </rPr>
      <t>Step 1:</t>
    </r>
  </si>
  <si>
    <r>
      <rPr>
        <b/>
        <sz val="11"/>
        <rFont val="Calibri"/>
        <family val="2"/>
      </rPr>
      <t>A.</t>
    </r>
  </si>
  <si>
    <r>
      <rPr>
        <b/>
        <sz val="11"/>
        <rFont val="Calibri"/>
        <family val="2"/>
      </rPr>
      <t xml:space="preserve">Repair and Improvement Costs and  Fees Total </t>
    </r>
    <r>
      <rPr>
        <i/>
        <sz val="11"/>
        <rFont val="Calibri"/>
        <family val="2"/>
      </rPr>
      <t>(Sum of A1 thru A7)</t>
    </r>
  </si>
  <si>
    <r>
      <rPr>
        <sz val="11"/>
        <rFont val="Calibri"/>
        <family val="2"/>
      </rPr>
      <t>1.    Costs of construction, repairs and rehabilitation</t>
    </r>
  </si>
  <si>
    <r>
      <rPr>
        <sz val="11"/>
        <rFont val="Calibri"/>
        <family val="2"/>
      </rPr>
      <t>2.    Architectural or Engineering Professional Fees</t>
    </r>
  </si>
  <si>
    <r>
      <rPr>
        <sz val="11"/>
        <rFont val="Calibri"/>
        <family val="2"/>
      </rPr>
      <t>3.    203(k) Consultant Fees</t>
    </r>
  </si>
  <si>
    <r>
      <rPr>
        <sz val="11"/>
        <rFont val="Calibri"/>
        <family val="2"/>
      </rPr>
      <t>5.    Title Update Fees</t>
    </r>
  </si>
  <si>
    <r>
      <rPr>
        <sz val="11"/>
        <rFont val="Calibri"/>
        <family val="2"/>
      </rPr>
      <t>6.    Permit Fees</t>
    </r>
  </si>
  <si>
    <r>
      <rPr>
        <b/>
        <sz val="11"/>
        <rFont val="Calibri"/>
        <family val="2"/>
      </rPr>
      <t>B.</t>
    </r>
  </si>
  <si>
    <r>
      <rPr>
        <b/>
        <sz val="11"/>
        <rFont val="Calibri"/>
        <family val="2"/>
      </rPr>
      <t>Financeable Contingency Reserves</t>
    </r>
  </si>
  <si>
    <r>
      <rPr>
        <b/>
        <sz val="11"/>
        <rFont val="Calibri"/>
        <family val="2"/>
      </rPr>
      <t>C.</t>
    </r>
  </si>
  <si>
    <r>
      <rPr>
        <b/>
        <sz val="11"/>
        <rFont val="Calibri"/>
        <family val="2"/>
      </rPr>
      <t>Financeable Mortgage Payments Reserves</t>
    </r>
  </si>
  <si>
    <r>
      <rPr>
        <b/>
        <sz val="11"/>
        <rFont val="Calibri"/>
        <family val="2"/>
      </rPr>
      <t>D.</t>
    </r>
  </si>
  <si>
    <r>
      <rPr>
        <b/>
        <sz val="11"/>
        <rFont val="Calibri"/>
        <family val="2"/>
      </rPr>
      <t xml:space="preserve">Financeable Mortgage Fees, if charged </t>
    </r>
    <r>
      <rPr>
        <i/>
        <sz val="11"/>
        <rFont val="Calibri"/>
        <family val="2"/>
      </rPr>
      <t>(Sum of D1 and D2)</t>
    </r>
  </si>
  <si>
    <r>
      <rPr>
        <b/>
        <sz val="11"/>
        <rFont val="Calibri"/>
        <family val="2"/>
      </rPr>
      <t>E.</t>
    </r>
  </si>
  <si>
    <r>
      <rPr>
        <b/>
        <sz val="11"/>
        <rFont val="Calibri"/>
        <family val="2"/>
      </rPr>
      <t xml:space="preserve">Total Rehabilitation Costs, Fees and Reserves </t>
    </r>
    <r>
      <rPr>
        <i/>
        <sz val="11"/>
        <rFont val="Calibri"/>
        <family val="2"/>
      </rPr>
      <t>(Sum of 1A thru 1D)</t>
    </r>
  </si>
  <si>
    <r>
      <rPr>
        <b/>
        <sz val="11"/>
        <rFont val="Calibri"/>
        <family val="2"/>
      </rPr>
      <t>Step 2:</t>
    </r>
  </si>
  <si>
    <r>
      <rPr>
        <b/>
        <sz val="11"/>
        <rFont val="Calibri"/>
        <family val="2"/>
      </rPr>
      <t>Establishing Value</t>
    </r>
  </si>
  <si>
    <r>
      <rPr>
        <b/>
        <sz val="11"/>
        <rFont val="Calibri"/>
        <family val="2"/>
      </rPr>
      <t>Step 3:</t>
    </r>
  </si>
  <si>
    <r>
      <rPr>
        <b/>
        <sz val="11"/>
        <rFont val="Calibri"/>
        <family val="2"/>
      </rPr>
      <t>Calculating Maximum Mortgage</t>
    </r>
  </si>
  <si>
    <r>
      <rPr>
        <b/>
        <sz val="11"/>
        <rFont val="Calibri"/>
        <family val="2"/>
      </rPr>
      <t>Nationwide Mortgage Limit</t>
    </r>
  </si>
  <si>
    <r>
      <rPr>
        <b/>
        <sz val="11"/>
        <rFont val="Calibri"/>
        <family val="2"/>
      </rPr>
      <t>Basis</t>
    </r>
  </si>
  <si>
    <r>
      <rPr>
        <b/>
        <sz val="11"/>
        <rFont val="Calibri"/>
        <family val="2"/>
      </rPr>
      <t>Criteria</t>
    </r>
  </si>
  <si>
    <r>
      <rPr>
        <b/>
        <sz val="11"/>
        <rFont val="Calibri"/>
        <family val="2"/>
      </rPr>
      <t>Maximum LTV Factor</t>
    </r>
  </si>
  <si>
    <r>
      <rPr>
        <sz val="10"/>
        <rFont val="Calibri"/>
        <family val="2"/>
      </rPr>
      <t>MDCS</t>
    </r>
  </si>
  <si>
    <r>
      <rPr>
        <sz val="10"/>
        <rFont val="Calibri"/>
        <family val="2"/>
      </rPr>
      <t>At or above 580</t>
    </r>
  </si>
  <si>
    <r>
      <rPr>
        <b/>
        <i/>
        <u val="single"/>
        <sz val="11"/>
        <rFont val="Calibri"/>
        <family val="2"/>
      </rPr>
      <t>Note:</t>
    </r>
    <r>
      <rPr>
        <b/>
        <i/>
        <sz val="11"/>
        <rFont val="Calibri"/>
        <family val="2"/>
      </rPr>
      <t xml:space="preserve">  </t>
    </r>
    <r>
      <rPr>
        <sz val="11"/>
        <rFont val="Calibri"/>
        <family val="2"/>
      </rPr>
      <t>MDCS = Minimum Decision Credit Score</t>
    </r>
  </si>
  <si>
    <r>
      <rPr>
        <b/>
        <sz val="11"/>
        <rFont val="Calibri"/>
        <family val="2"/>
      </rPr>
      <t>Step 4:</t>
    </r>
  </si>
  <si>
    <t>FHA 203K Maximum Mortgage Worksheet</t>
  </si>
  <si>
    <t>Establishing Financeable Repair and Improvement Costs, Fees and Reserves</t>
  </si>
  <si>
    <t>Total</t>
  </si>
  <si>
    <t>Borrower(s) Name:</t>
  </si>
  <si>
    <t>Subject Property Address:</t>
  </si>
  <si>
    <t>Date:</t>
  </si>
  <si>
    <r>
      <t xml:space="preserve">7.    Feasibility Study </t>
    </r>
    <r>
      <rPr>
        <i/>
        <sz val="11"/>
        <rFont val="Calibri"/>
        <family val="2"/>
      </rPr>
      <t>(when necessary)</t>
    </r>
  </si>
  <si>
    <r>
      <t xml:space="preserve">4.    Inspection Fees </t>
    </r>
    <r>
      <rPr>
        <i/>
        <sz val="11"/>
        <rFont val="Calibri"/>
        <family val="2"/>
      </rPr>
      <t>(For work performed during rehabilitation)</t>
    </r>
  </si>
  <si>
    <r>
      <rPr>
        <sz val="11"/>
        <rFont val="Calibri"/>
        <family val="2"/>
        <scheme val="minor"/>
      </rPr>
      <t xml:space="preserve">2.    Discount Points </t>
    </r>
    <r>
      <rPr>
        <i/>
        <sz val="11"/>
        <rFont val="Calibri"/>
        <family val="2"/>
        <scheme val="minor"/>
      </rPr>
      <t>(Applied to Sum of 1A thru 1C)</t>
    </r>
  </si>
  <si>
    <t>Totals</t>
  </si>
  <si>
    <t>Is this Property a Condo?</t>
  </si>
  <si>
    <t>***If the Max Loan Amount is not being used, please provide the loan amount desired in the notes section of the form.  If there is no note regarding a desired loan amount, our Disclosure Team will use the Max Allowable loan amount when sending the initial package.</t>
  </si>
  <si>
    <t xml:space="preserve">Determining Loan-To-Value Factor for Maximum Mortgage Eligibility   </t>
  </si>
  <si>
    <t xml:space="preserve">Notes </t>
  </si>
  <si>
    <t>Loan Amount Desired:</t>
  </si>
  <si>
    <t>Worksheet Filled Out By:</t>
  </si>
  <si>
    <t>Adjusted As-Is Value</t>
  </si>
  <si>
    <t>After-Improved Value</t>
  </si>
  <si>
    <t>G.</t>
  </si>
  <si>
    <t>C.</t>
  </si>
  <si>
    <t>D.</t>
  </si>
  <si>
    <t>E.</t>
  </si>
  <si>
    <t>F.</t>
  </si>
  <si>
    <t>Select "Yes" to buyout the UW fee, Select "No" to calculate the origination fee</t>
  </si>
  <si>
    <t>$</t>
  </si>
  <si>
    <t xml:space="preserve">Please review the red notes in the upper right hand of cells placed throughout the FHA 203K Max Mortgage Worksheet. These are there to help you fill this out to the best of your ability. 
</t>
  </si>
  <si>
    <t>A.</t>
  </si>
  <si>
    <t>B.</t>
  </si>
  <si>
    <t>MDCS</t>
  </si>
  <si>
    <t>Between 500 and 579</t>
  </si>
  <si>
    <t>Purchase Price</t>
  </si>
  <si>
    <t>Inducement(s) to Purchase</t>
  </si>
  <si>
    <t>Purchase Price Minus Inducement(s) to Purchase</t>
  </si>
  <si>
    <r>
      <rPr>
        <b/>
        <sz val="11"/>
        <rFont val="Calibri"/>
        <family val="2"/>
      </rPr>
      <t xml:space="preserve">Sum of Step 2E + Step 1E </t>
    </r>
    <r>
      <rPr>
        <i/>
        <sz val="11"/>
        <rFont val="Calibri"/>
        <family val="2"/>
      </rPr>
      <t>(I.e, Adjusted As-Is Value + Step 1 Total)</t>
    </r>
  </si>
  <si>
    <r>
      <rPr>
        <b/>
        <sz val="11"/>
        <rFont val="Calibri"/>
        <family val="2"/>
      </rPr>
      <t xml:space="preserve">Sum of Step 2F </t>
    </r>
    <r>
      <rPr>
        <i/>
        <sz val="11"/>
        <rFont val="Calibri"/>
        <family val="2"/>
      </rPr>
      <t>(I.e, After-Improved Value) X 110% (or 100% for Condominiums)</t>
    </r>
  </si>
  <si>
    <t>Less Lead-Based Paint Credit</t>
  </si>
  <si>
    <r>
      <rPr>
        <b/>
        <sz val="11"/>
        <rFont val="Calibri"/>
        <family val="2"/>
      </rPr>
      <t xml:space="preserve">Lesser of Step 3A or Step 3B X Step 3G </t>
    </r>
    <r>
      <rPr>
        <i/>
        <sz val="11"/>
        <rFont val="Calibri"/>
        <family val="2"/>
      </rPr>
      <t xml:space="preserve">(Appropriate LTV Factor %) </t>
    </r>
    <r>
      <rPr>
        <b/>
        <sz val="11"/>
        <rFont val="Calibri"/>
        <family val="2"/>
      </rPr>
      <t>Minus Step 3C</t>
    </r>
  </si>
  <si>
    <r>
      <t xml:space="preserve">Initial Base Mortgage Amount = </t>
    </r>
    <r>
      <rPr>
        <i/>
        <sz val="11"/>
        <rFont val="Calibri"/>
        <family val="2"/>
      </rPr>
      <t>(Lesser of Steps 3D, or Step 3E)</t>
    </r>
  </si>
  <si>
    <r>
      <t xml:space="preserve">As-Is Property Value </t>
    </r>
    <r>
      <rPr>
        <i/>
        <sz val="11"/>
        <rFont val="Calibri"/>
        <family val="2"/>
      </rPr>
      <t>(As-Is Appraisal may be required to comply with Property Flipping Guidelines)</t>
    </r>
  </si>
  <si>
    <t xml:space="preserve">E. </t>
  </si>
  <si>
    <r>
      <t xml:space="preserve">Adjusted As-Is Value
</t>
    </r>
    <r>
      <rPr>
        <i/>
        <sz val="11"/>
        <rFont val="Calibri"/>
        <family val="2"/>
      </rPr>
      <t xml:space="preserve">(If As-Is appraisal is obtained, then the As-Is Property Value (2D) = Adjusted As-Is Value, </t>
    </r>
    <r>
      <rPr>
        <b/>
        <i/>
        <sz val="11"/>
        <rFont val="Calibri"/>
        <family val="2"/>
      </rPr>
      <t>OR</t>
    </r>
    <r>
      <rPr>
        <i/>
        <sz val="11"/>
        <rFont val="Calibri"/>
        <family val="2"/>
      </rPr>
      <t xml:space="preserve"> if As-is Appraisal IS NOT obtained, then Step 2C = Adjusted As-Is Value)</t>
    </r>
  </si>
  <si>
    <t>This worksheet may be used to calculate the maximum mortgage amount for a Purchase Transaction</t>
  </si>
  <si>
    <r>
      <t xml:space="preserve">Appraised Valued </t>
    </r>
    <r>
      <rPr>
        <i/>
        <sz val="11"/>
        <rFont val="Calibri"/>
        <family val="2"/>
      </rPr>
      <t>(Appraisal subject to repairs and improvements)</t>
    </r>
  </si>
  <si>
    <t>How many units is the subject property?</t>
  </si>
  <si>
    <t>Is your borrower(s) credit score at or above 580?</t>
  </si>
  <si>
    <r>
      <t xml:space="preserve">1.    Origination Fee </t>
    </r>
    <r>
      <rPr>
        <i/>
        <sz val="11"/>
        <rFont val="Calibri"/>
        <family val="2"/>
      </rPr>
      <t xml:space="preserve">(Greater of $350 or 1.5% of (Sum of 1A thru 1C) </t>
    </r>
  </si>
  <si>
    <t>Is this a Standard or Limited 203K?</t>
  </si>
  <si>
    <t>Standard</t>
  </si>
  <si>
    <t>Yes</t>
  </si>
  <si>
    <t>If the subject property is located in a high-cost area, the blue shaded box will need to be manually updated to reflect the correct Nationwide Mortgage Limit.
1 Unit = 1,209,750, 2 Units = 1,548,975, 3 Units = 1,872,225, 4 Units = 2,326,875</t>
  </si>
  <si>
    <t>NOTE: The Max Mortgage Worksheet is a representation of the renovation fees financed in to the loan amount. 
The Loan Estimate will represent the line items for tolerance.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</si>
</sst>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font>
      <sz val="10"/>
      <color rgb="FF000000"/>
      <name val="Times New Roman"/>
      <family val="2"/>
      <charset val="204"/>
    </font>
    <font>
      <sz val="10"/>
      <color theme="1"/>
      <name val="Arial"/>
      <family val="2"/>
    </font>
    <font>
      <b/>
      <sz val="11"/>
      <name val="Calibri"/>
      <family val="2"/>
    </font>
    <font>
      <sz val="11"/>
      <name val="Calibri"/>
      <family val="2"/>
    </font>
    <font>
      <sz val="10"/>
      <name val="Calibri"/>
      <family val="2"/>
    </font>
    <font>
      <i/>
      <sz val="11"/>
      <name val="Calibri"/>
      <family val="2"/>
    </font>
    <font>
      <b/>
      <i/>
      <u val="single"/>
      <sz val="11"/>
      <name val="Calibri"/>
      <family val="2"/>
    </font>
    <font>
      <b/>
      <i/>
      <sz val="11"/>
      <name val="Calibri"/>
      <family val="2"/>
    </font>
    <font>
      <sz val="11"/>
      <color rgb="FF000000"/>
      <name val="Calibri"/>
      <family val="2"/>
      <scheme val="minor"/>
    </font>
    <font>
      <b/>
      <sz val="11"/>
      <color rgb="FF000000"/>
      <name val="Calibri"/>
      <family val="2"/>
      <scheme val="minor"/>
    </font>
    <font>
      <b/>
      <sz val="12"/>
      <color rgb="FF000000"/>
      <name val="Calibri"/>
      <family val="2"/>
      <scheme val="minor"/>
    </font>
    <font>
      <b/>
      <sz val="11"/>
      <color rgb="FF000000"/>
      <name val="Calibri"/>
      <family val="2"/>
    </font>
    <font>
      <b/>
      <sz val="14"/>
      <color rgb="FF000000"/>
      <name val="Calibri"/>
      <family val="2"/>
      <scheme val="minor"/>
    </font>
    <font>
      <sz val="10"/>
      <color rgb="FF000000"/>
      <name val="Calibri"/>
      <family val="2"/>
      <scheme val="minor"/>
    </font>
    <font>
      <sz val="9"/>
      <name val="Tahoma"/>
      <family val="2"/>
    </font>
    <font>
      <b/>
      <sz val="9"/>
      <name val="Tahoma"/>
      <family val="2"/>
    </font>
    <font>
      <sz val="11"/>
      <name val="Calibri"/>
      <family val="2"/>
      <scheme val="minor"/>
    </font>
    <font>
      <i/>
      <sz val="11"/>
      <name val="Calibri"/>
      <family val="2"/>
      <scheme val="minor"/>
    </font>
    <font>
      <sz val="11"/>
      <color rgb="FFFF0000"/>
      <name val="Calibri"/>
      <family val="2"/>
      <scheme val="minor"/>
    </font>
    <font>
      <b/>
      <sz val="10"/>
      <color rgb="FF000000"/>
      <name val="Times New Roman"/>
      <family val="1"/>
    </font>
    <font>
      <sz val="10"/>
      <name val="Calibri"/>
      <family val="2"/>
      <scheme val="minor"/>
    </font>
    <font>
      <sz val="12"/>
      <color rgb="FF000000"/>
      <name val="Calibri"/>
      <family val="2"/>
      <scheme val="minor"/>
    </font>
  </fonts>
  <fills count="8">
    <fill>
      <patternFill patternType="none"/>
    </fill>
    <fill>
      <patternFill patternType="gray125"/>
    </fill>
    <fill>
      <patternFill patternType="solid">
        <fgColor rgb="FF9CC2E4"/>
        <bgColor indexed="64"/>
      </patternFill>
    </fill>
    <fill>
      <patternFill patternType="solid">
        <fgColor rgb="FFFFC000"/>
        <bgColor indexed="64"/>
      </patternFill>
    </fill>
    <fill>
      <patternFill patternType="solid">
        <fgColor theme="0" tint="-0.149990007281303"/>
        <bgColor indexed="64"/>
      </patternFill>
    </fill>
    <fill>
      <patternFill patternType="solid">
        <fgColor theme="3" tint="0.599990010261536"/>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rgb="FF9CC2E4"/>
      </left>
      <right style="thin">
        <color rgb="FF9CC2E4"/>
      </right>
      <top style="thin">
        <color rgb="FF9CC2E4"/>
      </top>
      <bottom style="thin">
        <color rgb="FF9CC2E4"/>
      </bottom>
    </border>
    <border>
      <left style="thin">
        <color rgb="FF9CC2E4"/>
      </left>
      <right/>
      <top/>
      <bottom/>
    </border>
    <border>
      <left style="thin">
        <color rgb="FF9CC2E4"/>
      </left>
      <right/>
      <top style="thin">
        <color rgb="FF9BC2E6"/>
      </top>
      <bottom/>
    </border>
    <border>
      <left/>
      <right/>
      <top style="thin">
        <color rgb="FF9BC2E6"/>
      </top>
      <bottom/>
    </border>
    <border>
      <left style="thin">
        <color rgb="FF9BC2E6"/>
      </left>
      <right/>
      <top style="thin">
        <color rgb="FF9BC2E6"/>
      </top>
      <bottom style="thin">
        <color rgb="FF9BC2E6"/>
      </bottom>
    </border>
    <border>
      <left/>
      <right/>
      <top style="thin">
        <color rgb="FF9BC2E6"/>
      </top>
      <bottom style="thin">
        <color rgb="FF9BC2E6"/>
      </bottom>
    </border>
    <border>
      <left/>
      <right style="thin">
        <color rgb="FF9BC2E6"/>
      </right>
      <top style="thin">
        <color rgb="FF9BC2E6"/>
      </top>
      <bottom style="thin">
        <color rgb="FF9BC2E6"/>
      </bottom>
    </border>
    <border>
      <left style="thin">
        <color rgb="FF9BC2E6"/>
      </left>
      <right/>
      <top style="thin">
        <color rgb="FF9BC2E6"/>
      </top>
      <bottom/>
    </border>
    <border>
      <left/>
      <right style="thin">
        <color rgb="FF9BC2E6"/>
      </right>
      <top style="thin">
        <color rgb="FF9BC2E6"/>
      </top>
      <bottom/>
    </border>
    <border>
      <left style="thin">
        <color rgb="FF9CC2E4"/>
      </left>
      <right/>
      <top style="thin">
        <color rgb="FF9CC2E4"/>
      </top>
      <bottom style="thin">
        <color rgb="FF9CC2E4"/>
      </bottom>
    </border>
    <border>
      <left/>
      <right style="thin">
        <color rgb="FF9CC2E4"/>
      </right>
      <top style="thin">
        <color rgb="FF9CC2E4"/>
      </top>
      <bottom style="thin">
        <color rgb="FF9CC2E4"/>
      </bottom>
    </border>
    <border>
      <left/>
      <right/>
      <top style="thin">
        <color rgb="FF9CC2E4"/>
      </top>
      <bottom style="thin">
        <color rgb="FF9CC2E4"/>
      </bottom>
    </border>
    <border>
      <left/>
      <right style="thin">
        <color rgb="FF9CC2E4"/>
      </right>
      <top/>
      <bottom/>
    </border>
    <border>
      <left/>
      <right/>
      <top/>
      <bottom style="thin">
        <color rgb="FF9BC2E6"/>
      </bottom>
    </border>
    <border>
      <left style="thin">
        <color rgb="FF9CC2E4"/>
      </left>
      <right/>
      <top style="thin">
        <color rgb="FF9CC2E4"/>
      </top>
      <bottom/>
    </border>
    <border>
      <left/>
      <right/>
      <top style="thin">
        <color rgb="FF9CC2E4"/>
      </top>
      <bottom/>
    </border>
    <border>
      <left style="thin">
        <color rgb="FF9BC2E6"/>
      </left>
      <right/>
      <top/>
      <bottom style="thin">
        <color rgb="FF9BC2E6"/>
      </bottom>
    </border>
    <border>
      <left/>
      <right style="thin">
        <color rgb="FF9BC2E6"/>
      </right>
      <top/>
      <bottom style="thin">
        <color rgb="FF9BC2E6"/>
      </bottom>
    </border>
    <border>
      <left/>
      <right style="thin">
        <color rgb="FF9CC2E4"/>
      </right>
      <top style="thin">
        <color rgb="FF9BC2E6"/>
      </top>
      <bottom style="thin">
        <color rgb="FF9BC2E6"/>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medium">
        <color auto="1"/>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75">
    <xf numFmtId="0" fontId="0" fillId="0" borderId="0" xfId="0" applyAlignment="1">
      <alignment horizontal="left" vertical="top"/>
    </xf>
    <xf numFmtId="0" fontId="0" fillId="0" borderId="0" xfId="0" applyFont="1" applyAlignment="1">
      <alignment horizontal="left" vertical="top"/>
    </xf>
    <xf numFmtId="0" fontId="0" fillId="0" borderId="0" xfId="0" applyAlignment="1">
      <alignment vertical="top" wrapText="1"/>
    </xf>
    <xf numFmtId="0" fontId="2"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0" fillId="0" borderId="2" xfId="0" applyBorder="1" applyAlignment="1">
      <alignment horizontal="left" vertical="top"/>
    </xf>
    <xf numFmtId="0" fontId="9" fillId="2" borderId="3" xfId="0" applyFont="1" applyFill="1" applyBorder="1" applyAlignment="1">
      <alignment horizontal="center" wrapText="1"/>
    </xf>
    <xf numFmtId="0" fontId="0" fillId="2" borderId="4" xfId="0" applyFill="1" applyBorder="1" applyAlignment="1">
      <alignment horizont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3" fillId="0" borderId="5" xfId="0" applyFont="1" applyBorder="1" applyAlignment="1">
      <alignment horizontal="left" vertical="top" wrapText="1" indent="3"/>
    </xf>
    <xf numFmtId="0" fontId="3" fillId="0" borderId="6" xfId="0" applyFont="1" applyBorder="1" applyAlignment="1">
      <alignment horizontal="left" vertical="top" wrapText="1" indent="3"/>
    </xf>
    <xf numFmtId="44" fontId="2" fillId="0" borderId="6" xfId="16" applyFont="1" applyBorder="1" applyAlignment="1" applyProtection="1">
      <alignment horizontal="left" vertical="top" wrapText="1"/>
      <protection locked="0"/>
    </xf>
    <xf numFmtId="0" fontId="0" fillId="4" borderId="2" xfId="0" applyFill="1" applyBorder="1" applyAlignment="1">
      <alignment horizontal="left" wrapText="1"/>
    </xf>
    <xf numFmtId="0" fontId="0" fillId="4" borderId="0" xfId="0" applyFill="1" applyAlignment="1">
      <alignment horizontal="left" wrapText="1"/>
    </xf>
    <xf numFmtId="0" fontId="8" fillId="5" borderId="0" xfId="0" applyFont="1" applyFill="1" applyAlignment="1">
      <alignment horizontal="center" vertical="top" wrapText="1"/>
    </xf>
    <xf numFmtId="0" fontId="0" fillId="5" borderId="0" xfId="0" applyFill="1" applyAlignment="1">
      <alignment horizontal="center" vertical="top" wrapText="1"/>
    </xf>
    <xf numFmtId="0" fontId="0" fillId="0" borderId="0" xfId="0" applyAlignment="1">
      <alignment horizontal="center" vertical="top"/>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44" fontId="2" fillId="0" borderId="8" xfId="16" applyFont="1" applyBorder="1" applyAlignment="1" applyProtection="1">
      <alignment horizontal="center" vertical="top" wrapText="1"/>
      <protection locked="0"/>
    </xf>
    <xf numFmtId="44" fontId="2" fillId="0" borderId="4" xfId="16" applyFont="1" applyBorder="1" applyAlignment="1" applyProtection="1">
      <alignment horizontal="center" vertical="top" wrapText="1"/>
      <protection locked="0"/>
    </xf>
    <xf numFmtId="44" fontId="2" fillId="0" borderId="9" xfId="16" applyFont="1" applyBorder="1" applyAlignment="1" applyProtection="1">
      <alignment horizontal="center" vertical="top" wrapText="1"/>
      <protection locked="0"/>
    </xf>
    <xf numFmtId="0" fontId="2"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0" xfId="0" applyBorder="1" applyAlignment="1">
      <alignment horizontal="left" wrapText="1"/>
    </xf>
    <xf numFmtId="0" fontId="0" fillId="0" borderId="11" xfId="0" applyBorder="1" applyAlignment="1">
      <alignment horizontal="left" wrapText="1"/>
    </xf>
    <xf numFmtId="0" fontId="2" fillId="0" borderId="10" xfId="0" applyFont="1" applyBorder="1" applyAlignment="1">
      <alignment horizontal="center" vertical="top" wrapText="1"/>
    </xf>
    <xf numFmtId="0" fontId="2" fillId="0" borderId="12" xfId="0" applyFont="1" applyBorder="1" applyAlignment="1">
      <alignment horizontal="center" vertical="top" wrapText="1"/>
    </xf>
    <xf numFmtId="164" fontId="20" fillId="0" borderId="10" xfId="0" applyNumberFormat="1" applyFont="1" applyBorder="1" applyAlignment="1">
      <alignment horizontal="center" vertical="top" wrapText="1"/>
    </xf>
    <xf numFmtId="164" fontId="13" fillId="0" borderId="12" xfId="0" applyNumberFormat="1" applyFont="1" applyBorder="1" applyAlignment="1">
      <alignment horizontal="center" vertical="top" wrapText="1"/>
    </xf>
    <xf numFmtId="0" fontId="0" fillId="4" borderId="2" xfId="0" applyFill="1" applyBorder="1" applyAlignment="1">
      <alignment horizontal="center" wrapText="1"/>
    </xf>
    <xf numFmtId="0" fontId="0" fillId="4" borderId="0" xfId="0" applyFill="1" applyAlignment="1">
      <alignment horizontal="center" wrapText="1"/>
    </xf>
    <xf numFmtId="0" fontId="0" fillId="4" borderId="13" xfId="0" applyFill="1" applyBorder="1" applyAlignment="1">
      <alignment horizontal="center" wrapText="1"/>
    </xf>
    <xf numFmtId="0" fontId="2" fillId="0" borderId="11" xfId="0" applyFont="1" applyBorder="1" applyAlignment="1">
      <alignment horizontal="center" vertical="top" wrapText="1"/>
    </xf>
    <xf numFmtId="0" fontId="2" fillId="0" borderId="10"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164" fontId="9" fillId="0" borderId="2" xfId="0" applyNumberFormat="1" applyFont="1" applyBorder="1" applyAlignment="1">
      <alignment horizontal="left" vertical="center" wrapText="1"/>
    </xf>
    <xf numFmtId="164" fontId="9" fillId="0" borderId="0" xfId="0" applyNumberFormat="1" applyFont="1" applyAlignment="1">
      <alignment horizontal="left" vertical="center" wrapText="1"/>
    </xf>
    <xf numFmtId="0" fontId="3" fillId="0" borderId="10" xfId="0" applyFont="1" applyBorder="1" applyAlignment="1">
      <alignment horizontal="left" vertical="top" wrapText="1"/>
    </xf>
    <xf numFmtId="0" fontId="9" fillId="0" borderId="6" xfId="0" applyFont="1" applyBorder="1" applyAlignment="1">
      <alignment horizontal="right" vertical="center"/>
    </xf>
    <xf numFmtId="1" fontId="8" fillId="0" borderId="6" xfId="0" applyNumberFormat="1" applyFont="1" applyBorder="1" applyAlignment="1" applyProtection="1">
      <alignment horizontal="left" vertical="center"/>
      <protection locked="0"/>
    </xf>
    <xf numFmtId="1" fontId="13" fillId="0" borderId="6" xfId="0" applyNumberFormat="1"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0" fillId="0" borderId="5" xfId="0" applyBorder="1" applyAlignment="1">
      <alignment horizontal="left" wrapText="1"/>
    </xf>
    <xf numFmtId="0" fontId="0" fillId="0" borderId="7" xfId="0" applyBorder="1" applyAlignment="1">
      <alignment horizontal="left"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1" xfId="0" applyFont="1" applyFill="1" applyBorder="1" applyAlignment="1">
      <alignment horizontal="left" vertical="top" wrapText="1"/>
    </xf>
    <xf numFmtId="0" fontId="0" fillId="0" borderId="0" xfId="0" applyFont="1" applyAlignment="1">
      <alignment horizontal="left" vertical="top"/>
    </xf>
    <xf numFmtId="0" fontId="0" fillId="0" borderId="0" xfId="0" applyAlignment="1">
      <alignment horizontal="left" vertical="top"/>
    </xf>
    <xf numFmtId="0" fontId="12" fillId="0" borderId="14" xfId="0" applyFont="1" applyBorder="1" applyAlignment="1">
      <alignment horizontal="center" vertical="center"/>
    </xf>
    <xf numFmtId="0" fontId="0" fillId="0" borderId="14" xfId="0" applyFont="1" applyBorder="1" applyAlignment="1">
      <alignment horizontal="center" vertical="center"/>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9" fillId="2" borderId="6" xfId="0" applyFont="1" applyFill="1" applyBorder="1" applyAlignment="1">
      <alignment horizontal="center" vertical="center"/>
    </xf>
    <xf numFmtId="0" fontId="10" fillId="2" borderId="6" xfId="0" applyFont="1" applyFill="1" applyBorder="1" applyAlignment="1">
      <alignment horizontal="center" vertical="center"/>
    </xf>
    <xf numFmtId="0" fontId="13" fillId="0" borderId="6" xfId="0" applyFont="1" applyBorder="1" applyAlignment="1" applyProtection="1">
      <alignment horizontal="left" vertical="center"/>
      <protection locked="0"/>
    </xf>
    <xf numFmtId="14" fontId="13" fillId="0" borderId="6" xfId="0" applyNumberFormat="1" applyFont="1" applyBorder="1" applyAlignment="1" applyProtection="1">
      <alignment horizontal="left" vertical="center"/>
      <protection locked="0"/>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14" fontId="13" fillId="0" borderId="6" xfId="0" applyNumberFormat="1" applyFont="1" applyBorder="1" applyAlignment="1">
      <alignment horizontal="left" vertical="center"/>
    </xf>
    <xf numFmtId="44" fontId="2" fillId="5" borderId="2" xfId="16" applyFont="1" applyFill="1" applyBorder="1" applyAlignment="1" applyProtection="1">
      <alignment horizontal="left" vertical="top" wrapText="1"/>
      <protection locked="0"/>
    </xf>
    <xf numFmtId="44" fontId="2" fillId="5" borderId="0" xfId="16" applyFont="1" applyFill="1" applyAlignment="1" applyProtection="1">
      <alignment horizontal="left" vertical="top" wrapText="1"/>
      <protection locked="0"/>
    </xf>
    <xf numFmtId="44" fontId="2" fillId="6" borderId="2" xfId="0" applyNumberFormat="1" applyFont="1" applyFill="1" applyBorder="1" applyAlignment="1">
      <alignment horizontal="left" vertical="top" wrapText="1"/>
    </xf>
    <xf numFmtId="44" fontId="2" fillId="6" borderId="0" xfId="0" applyNumberFormat="1" applyFont="1" applyFill="1" applyAlignment="1">
      <alignment horizontal="left" vertical="top" wrapText="1"/>
    </xf>
    <xf numFmtId="0" fontId="18" fillId="0" borderId="1" xfId="0" applyFont="1" applyBorder="1" applyAlignment="1" applyProtection="1">
      <alignment horizontal="right" vertical="top" wrapText="1"/>
      <protection locked="0"/>
    </xf>
    <xf numFmtId="0" fontId="9" fillId="0" borderId="10" xfId="0" applyFont="1" applyBorder="1" applyAlignment="1">
      <alignment horizontal="right" vertical="top" wrapText="1"/>
    </xf>
    <xf numFmtId="0" fontId="9" fillId="0" borderId="11" xfId="0" applyFont="1" applyBorder="1" applyAlignment="1">
      <alignment horizontal="right" vertical="top" wrapText="1"/>
    </xf>
    <xf numFmtId="0" fontId="0" fillId="0" borderId="2" xfId="0"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9" fillId="0" borderId="1" xfId="0" applyFont="1" applyBorder="1" applyAlignment="1">
      <alignment horizontal="right" vertical="center" wrapText="1"/>
    </xf>
    <xf numFmtId="44" fontId="9" fillId="0" borderId="10" xfId="0" applyNumberFormat="1" applyFont="1" applyBorder="1" applyAlignment="1" applyProtection="1">
      <alignment horizontal="right" vertical="center" wrapText="1"/>
      <protection locked="0"/>
    </xf>
    <xf numFmtId="44" fontId="9" fillId="0" borderId="12" xfId="0" applyNumberFormat="1" applyFont="1" applyBorder="1" applyAlignment="1" applyProtection="1">
      <alignment horizontal="right" vertical="center" wrapText="1"/>
      <protection locked="0"/>
    </xf>
    <xf numFmtId="44" fontId="9" fillId="0" borderId="11" xfId="0" applyNumberFormat="1" applyFont="1" applyBorder="1" applyAlignment="1" applyProtection="1">
      <alignment horizontal="right" vertical="center" wrapText="1"/>
      <protection locked="0"/>
    </xf>
    <xf numFmtId="0" fontId="8" fillId="3" borderId="1" xfId="0" applyFont="1" applyFill="1" applyBorder="1" applyAlignment="1">
      <alignment horizontal="center" vertical="top" wrapText="1"/>
    </xf>
    <xf numFmtId="0" fontId="0" fillId="3" borderId="1" xfId="0" applyFont="1" applyFill="1" applyBorder="1" applyAlignment="1">
      <alignment horizontal="center" vertical="top" wrapText="1"/>
    </xf>
    <xf numFmtId="0" fontId="0" fillId="0" borderId="15" xfId="0" applyBorder="1" applyAlignment="1">
      <alignment horizontal="center" wrapText="1"/>
    </xf>
    <xf numFmtId="0" fontId="0" fillId="0" borderId="16" xfId="0" applyBorder="1" applyAlignment="1">
      <alignment horizontal="center" wrapText="1"/>
    </xf>
    <xf numFmtId="9" fontId="20" fillId="0" borderId="16" xfId="0" applyNumberFormat="1" applyFont="1" applyBorder="1" applyAlignment="1">
      <alignment horizontal="center" vertical="top" wrapText="1"/>
    </xf>
    <xf numFmtId="0" fontId="20" fillId="0" borderId="16" xfId="0" applyFont="1" applyBorder="1" applyAlignment="1">
      <alignment horizontal="center" vertical="top" wrapText="1"/>
    </xf>
    <xf numFmtId="44" fontId="2" fillId="0" borderId="2" xfId="0" applyNumberFormat="1" applyFont="1" applyBorder="1" applyAlignment="1">
      <alignment horizontal="left" vertical="top" wrapText="1"/>
    </xf>
    <xf numFmtId="44" fontId="2" fillId="0" borderId="0" xfId="0" applyNumberFormat="1" applyFont="1" applyAlignment="1">
      <alignment horizontal="left" vertical="top" wrapText="1"/>
    </xf>
    <xf numFmtId="44" fontId="2" fillId="0" borderId="2" xfId="0" applyNumberFormat="1" applyFont="1" applyBorder="1" applyAlignment="1" applyProtection="1">
      <alignment horizontal="left" vertical="top" wrapText="1"/>
      <protection locked="0"/>
    </xf>
    <xf numFmtId="44" fontId="2" fillId="0" borderId="0" xfId="0" applyNumberFormat="1" applyFont="1" applyAlignment="1" applyProtection="1">
      <alignment horizontal="left" vertical="top" wrapText="1"/>
      <protection locked="0"/>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44" fontId="2" fillId="0" borderId="17" xfId="0" applyNumberFormat="1" applyFont="1" applyBorder="1" applyAlignment="1">
      <alignment horizontal="left" vertical="top" wrapText="1"/>
    </xf>
    <xf numFmtId="44" fontId="2" fillId="0" borderId="14" xfId="0" applyNumberFormat="1" applyFont="1" applyBorder="1" applyAlignment="1">
      <alignment horizontal="left" vertical="top" wrapText="1"/>
    </xf>
    <xf numFmtId="44" fontId="2" fillId="0" borderId="18" xfId="0" applyNumberFormat="1" applyFont="1" applyBorder="1" applyAlignment="1">
      <alignment horizontal="left" vertical="top" wrapText="1"/>
    </xf>
    <xf numFmtId="0" fontId="2"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44" fontId="2" fillId="4" borderId="5" xfId="0" applyNumberFormat="1" applyFont="1" applyFill="1" applyBorder="1" applyAlignment="1" applyProtection="1">
      <alignment horizontal="left" vertical="center" wrapText="1"/>
      <protection locked="0"/>
    </xf>
    <xf numFmtId="44" fontId="2" fillId="4" borderId="6" xfId="0" applyNumberFormat="1" applyFont="1" applyFill="1" applyBorder="1" applyAlignment="1" applyProtection="1">
      <alignment horizontal="left" vertical="center" wrapText="1"/>
      <protection locked="0"/>
    </xf>
    <xf numFmtId="44" fontId="2" fillId="4" borderId="7" xfId="0" applyNumberFormat="1" applyFont="1" applyFill="1" applyBorder="1" applyAlignment="1" applyProtection="1">
      <alignment horizontal="left" vertical="center"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44" fontId="2" fillId="0" borderId="5" xfId="0" applyNumberFormat="1" applyFont="1" applyBorder="1" applyAlignment="1" applyProtection="1">
      <alignment horizontal="left" vertical="center" wrapText="1"/>
      <protection locked="0"/>
    </xf>
    <xf numFmtId="44" fontId="2" fillId="0" borderId="6" xfId="0" applyNumberFormat="1" applyFont="1" applyBorder="1" applyAlignment="1" applyProtection="1">
      <alignment horizontal="left" vertical="center" wrapText="1"/>
      <protection locked="0"/>
    </xf>
    <xf numFmtId="44" fontId="2" fillId="0" borderId="7" xfId="0" applyNumberFormat="1" applyFont="1" applyBorder="1" applyAlignment="1" applyProtection="1">
      <alignment horizontal="left"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44" fontId="2" fillId="0" borderId="5" xfId="0" applyNumberFormat="1" applyFont="1" applyBorder="1" applyAlignment="1">
      <alignment horizontal="left" vertical="center" wrapText="1"/>
    </xf>
    <xf numFmtId="44" fontId="2" fillId="0" borderId="6" xfId="0" applyNumberFormat="1" applyFont="1" applyBorder="1" applyAlignment="1">
      <alignment horizontal="left" vertical="center" wrapText="1"/>
    </xf>
    <xf numFmtId="44" fontId="2" fillId="0" borderId="7" xfId="0" applyNumberFormat="1" applyFont="1" applyBorder="1" applyAlignment="1">
      <alignment horizontal="left" vertical="center" wrapText="1"/>
    </xf>
    <xf numFmtId="44" fontId="2" fillId="0" borderId="6" xfId="0" applyNumberFormat="1" applyFont="1" applyBorder="1" applyAlignment="1" applyProtection="1">
      <alignment horizontal="left" vertical="top" wrapText="1"/>
      <protection locked="0"/>
    </xf>
    <xf numFmtId="0" fontId="0" fillId="4" borderId="13" xfId="0" applyFill="1" applyBorder="1" applyAlignment="1">
      <alignment horizontal="left" wrapText="1"/>
    </xf>
    <xf numFmtId="0" fontId="0" fillId="0" borderId="5" xfId="0" applyBorder="1" applyAlignment="1">
      <alignment horizontal="left" vertical="center" wrapText="1"/>
    </xf>
    <xf numFmtId="44" fontId="19" fillId="4" borderId="2" xfId="0" applyNumberFormat="1" applyFont="1" applyFill="1" applyBorder="1" applyAlignment="1">
      <alignment horizontal="left" vertical="center" wrapText="1"/>
    </xf>
    <xf numFmtId="44" fontId="19" fillId="4" borderId="0" xfId="0" applyNumberFormat="1" applyFont="1" applyFill="1" applyAlignment="1">
      <alignment horizontal="left" vertical="center" wrapText="1"/>
    </xf>
    <xf numFmtId="44" fontId="19" fillId="4" borderId="13" xfId="0" applyNumberFormat="1" applyFont="1" applyFill="1" applyBorder="1" applyAlignment="1">
      <alignment horizontal="left" vertical="center" wrapText="1"/>
    </xf>
    <xf numFmtId="0" fontId="16" fillId="0" borderId="5" xfId="0" applyFont="1" applyBorder="1" applyAlignment="1">
      <alignment horizontal="right" vertical="top" wrapText="1"/>
    </xf>
    <xf numFmtId="0" fontId="13" fillId="0" borderId="6" xfId="0" applyFont="1" applyBorder="1" applyAlignment="1">
      <alignment horizontal="right" vertical="top" wrapText="1"/>
    </xf>
    <xf numFmtId="0" fontId="0" fillId="0" borderId="5" xfId="0" applyBorder="1" applyAlignment="1">
      <alignment horizontal="left" vertical="top" wrapText="1"/>
    </xf>
    <xf numFmtId="44" fontId="2" fillId="0" borderId="17" xfId="0" applyNumberFormat="1" applyFont="1" applyBorder="1" applyAlignment="1">
      <alignment horizontal="left" vertical="center" wrapText="1"/>
    </xf>
    <xf numFmtId="44" fontId="2" fillId="0" borderId="14" xfId="0" applyNumberFormat="1" applyFont="1" applyBorder="1" applyAlignment="1">
      <alignment horizontal="left" vertical="center" wrapText="1"/>
    </xf>
    <xf numFmtId="44" fontId="2" fillId="0" borderId="18" xfId="0" applyNumberFormat="1" applyFont="1" applyBorder="1" applyAlignment="1">
      <alignment horizontal="left" vertical="center" wrapText="1"/>
    </xf>
    <xf numFmtId="0" fontId="3" fillId="0" borderId="5" xfId="0" applyFont="1" applyBorder="1" applyAlignment="1">
      <alignment horizontal="right" vertical="top" wrapText="1"/>
    </xf>
    <xf numFmtId="0" fontId="3" fillId="0" borderId="6" xfId="0" applyFont="1" applyBorder="1" applyAlignment="1">
      <alignment horizontal="right" vertical="top" wrapText="1"/>
    </xf>
    <xf numFmtId="44" fontId="9" fillId="0" borderId="6" xfId="0" applyNumberFormat="1" applyFont="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44" fontId="9" fillId="0" borderId="6" xfId="0" applyNumberFormat="1" applyFont="1" applyBorder="1" applyAlignment="1" applyProtection="1">
      <alignment horizontal="left" vertical="top" wrapText="1"/>
      <protection locked="0"/>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9" xfId="0" applyFont="1" applyFill="1" applyBorder="1" applyAlignment="1">
      <alignment horizontal="center" vertical="top" wrapText="1"/>
    </xf>
    <xf numFmtId="0" fontId="2" fillId="2" borderId="5" xfId="0" applyFont="1" applyFill="1" applyBorder="1" applyAlignment="1">
      <alignment horizontal="center" vertical="top" wrapText="1"/>
    </xf>
    <xf numFmtId="44" fontId="2" fillId="0" borderId="8" xfId="16" applyFont="1" applyBorder="1" applyAlignment="1">
      <alignment horizontal="left" vertical="top" wrapText="1"/>
    </xf>
    <xf numFmtId="44" fontId="2" fillId="0" borderId="4" xfId="16" applyFont="1" applyBorder="1" applyAlignment="1">
      <alignment horizontal="left" vertical="top" wrapText="1"/>
    </xf>
    <xf numFmtId="44" fontId="2" fillId="0" borderId="9" xfId="16" applyFont="1" applyBorder="1" applyAlignment="1">
      <alignment horizontal="left" vertical="top" wrapText="1"/>
    </xf>
    <xf numFmtId="44" fontId="2" fillId="0" borderId="19" xfId="16" applyFont="1" applyBorder="1" applyAlignment="1" applyProtection="1">
      <alignment horizontal="left" vertical="top" wrapText="1"/>
      <protection locked="0"/>
    </xf>
    <xf numFmtId="44" fontId="2" fillId="0" borderId="17" xfId="16" applyFont="1" applyBorder="1" applyAlignment="1">
      <alignment horizontal="left" vertical="top" wrapText="1"/>
    </xf>
    <xf numFmtId="44" fontId="2" fillId="0" borderId="14" xfId="16" applyFont="1" applyBorder="1" applyAlignment="1">
      <alignment horizontal="left" vertical="top" wrapText="1"/>
    </xf>
    <xf numFmtId="44" fontId="2" fillId="0" borderId="18" xfId="16" applyFont="1" applyBorder="1" applyAlignment="1">
      <alignment horizontal="left" vertical="top" wrapText="1"/>
    </xf>
    <xf numFmtId="44" fontId="2" fillId="0" borderId="5" xfId="16" applyFont="1" applyBorder="1" applyAlignment="1" applyProtection="1">
      <alignment horizontal="left" vertical="top" wrapText="1"/>
      <protection locked="0"/>
    </xf>
    <xf numFmtId="44" fontId="2" fillId="0" borderId="7" xfId="16" applyFont="1" applyBorder="1" applyAlignment="1" applyProtection="1">
      <alignment horizontal="left" vertical="top" wrapText="1"/>
      <protection locked="0"/>
    </xf>
    <xf numFmtId="44" fontId="2" fillId="0" borderId="5" xfId="16" applyFont="1" applyBorder="1" applyAlignment="1">
      <alignment horizontal="left" vertical="top" wrapText="1"/>
    </xf>
    <xf numFmtId="44" fontId="2" fillId="0" borderId="6" xfId="16" applyFont="1" applyBorder="1" applyAlignment="1">
      <alignment horizontal="left" vertical="top" wrapText="1"/>
    </xf>
    <xf numFmtId="44" fontId="2" fillId="0" borderId="7" xfId="16" applyFont="1" applyBorder="1" applyAlignment="1">
      <alignment horizontal="left" vertical="top" wrapText="1"/>
    </xf>
    <xf numFmtId="0" fontId="21" fillId="7" borderId="20" xfId="0" applyFont="1" applyFill="1" applyBorder="1" applyAlignment="1">
      <alignment horizontal="left" vertical="center"/>
    </xf>
    <xf numFmtId="0" fontId="21" fillId="7" borderId="21" xfId="0" applyFont="1" applyFill="1" applyBorder="1" applyAlignment="1">
      <alignment horizontal="left" vertical="center"/>
    </xf>
    <xf numFmtId="0" fontId="21" fillId="7" borderId="22" xfId="0" applyFont="1" applyFill="1" applyBorder="1" applyAlignment="1">
      <alignment horizontal="left" vertical="center"/>
    </xf>
    <xf numFmtId="0" fontId="21" fillId="7" borderId="0" xfId="0" applyFont="1" applyFill="1" applyBorder="1" applyAlignment="1">
      <alignment horizontal="left" vertical="center"/>
    </xf>
    <xf numFmtId="0" fontId="21" fillId="7" borderId="23" xfId="0" applyFont="1" applyFill="1" applyBorder="1" applyAlignment="1">
      <alignment horizontal="left" vertical="center"/>
    </xf>
    <xf numFmtId="0" fontId="21" fillId="7" borderId="24" xfId="0" applyFont="1" applyFill="1" applyBorder="1" applyAlignment="1">
      <alignment horizontal="left" vertical="center"/>
    </xf>
    <xf numFmtId="0" fontId="21" fillId="7" borderId="25" xfId="0" applyFont="1" applyFill="1" applyBorder="1" applyAlignment="1">
      <alignment horizontal="left" vertical="center"/>
    </xf>
    <xf numFmtId="0" fontId="21" fillId="7" borderId="26" xfId="0" applyFont="1" applyFill="1" applyBorder="1" applyAlignment="1">
      <alignment horizontal="left" vertical="center"/>
    </xf>
    <xf numFmtId="0" fontId="10" fillId="7" borderId="27" xfId="0" applyFont="1" applyFill="1" applyBorder="1" applyAlignment="1">
      <alignment horizontal="left" vertical="center" wrapText="1"/>
    </xf>
    <xf numFmtId="0" fontId="8" fillId="3" borderId="27" xfId="0" applyFont="1" applyFill="1" applyBorder="1" applyAlignment="1">
      <alignment horizontal="center" vertical="top" wrapText="1"/>
    </xf>
    <xf numFmtId="0" fontId="8" fillId="3" borderId="20" xfId="0" applyFont="1" applyFill="1" applyBorder="1" applyAlignment="1">
      <alignment horizontal="center" vertical="top" wrapText="1"/>
    </xf>
    <xf numFmtId="0" fontId="8" fillId="3" borderId="21" xfId="0" applyFont="1" applyFill="1" applyBorder="1" applyAlignment="1">
      <alignment horizontal="center" vertical="top" wrapText="1"/>
    </xf>
    <xf numFmtId="0" fontId="8" fillId="3" borderId="22" xfId="0" applyFont="1" applyFill="1" applyBorder="1" applyAlignment="1">
      <alignment horizontal="center" vertical="top" wrapText="1"/>
    </xf>
    <xf numFmtId="0" fontId="8" fillId="3" borderId="0" xfId="0" applyFont="1" applyFill="1" applyBorder="1" applyAlignment="1">
      <alignment horizontal="center" vertical="top" wrapText="1"/>
    </xf>
    <xf numFmtId="0" fontId="8" fillId="3" borderId="23"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26" xfId="0" applyFont="1" applyFill="1" applyBorder="1" applyAlignment="1">
      <alignment horizontal="center"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2" Type="http://schemas.openxmlformats.org/officeDocument/2006/relationships/image" Target="../media/image3.png" /><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95250</xdr:colOff>
      <xdr:row>0</xdr:row>
      <xdr:rowOff>152400</xdr:rowOff>
    </xdr:from>
    <xdr:to>
      <xdr:col>8</xdr:col>
      <xdr:colOff>866293</xdr:colOff>
      <xdr:row>0</xdr:row>
      <xdr:rowOff>728929</xdr:rowOff>
    </xdr:to>
    <xdr:grpSp>
      <xdr:nvGrpSpPr>
        <xdr:cNvPr id="5" name="Group 4">
          <a:extLst>
            <a:ext uri="{FF2B5EF4-FFF2-40B4-BE49-F238E27FC236}">
              <a16:creationId xmlns:a16="http://schemas.microsoft.com/office/drawing/2014/main" id="{60d0b2a0-e04c-ca2f-7522-2650d8838678}"/>
            </a:ext>
          </a:extLst>
        </xdr:cNvPr>
        <xdr:cNvGrpSpPr>
          <a:grpSpLocks/>
        </xdr:cNvGrpSpPr>
      </xdr:nvGrpSpPr>
      <xdr:grpSpPr>
        <a:xfrm>
          <a:off x="95250" y="152400"/>
          <a:ext cx="7896225" cy="581025"/>
          <a:chOff x="95250" y="152400"/>
          <a:chExt cx="7028968" cy="576529"/>
        </a:xfrm>
      </xdr:grpSpPr>
      <xdr:pic>
        <xdr:nvPicPr>
          <xdr:cNvPr id="3" name="Picture 2">
            <a:extLst>
              <a:ext uri="{FF2B5EF4-FFF2-40B4-BE49-F238E27FC236}">
                <a16:creationId xmlns:a16="http://schemas.microsoft.com/office/drawing/2014/main" id="{1c9261ca-d9c9-4d37-a65a-eaf340f30e70}"/>
              </a:ext>
            </a:extLst>
          </xdr:cNvPr>
          <xdr:cNvPicPr>
            <a:picLocks noChangeAspect="1"/>
          </xdr:cNvPicPr>
        </xdr:nvPicPr>
        <xdr:blipFill>
          <a:blip r:embed="rId1"/>
          <a:stretch>
            <a:fillRect/>
          </a:stretch>
        </xdr:blipFill>
        <xdr:spPr>
          <a:xfrm>
            <a:off x="95250" y="190500"/>
            <a:ext cx="2434801" cy="528687"/>
          </a:xfrm>
          <a:prstGeom prst="rect"/>
        </xdr:spPr>
      </xdr:pic>
      <xdr:pic>
        <xdr:nvPicPr>
          <xdr:cNvPr id="4" name="Picture 3">
            <a:extLst>
              <a:ext uri="{FF2B5EF4-FFF2-40B4-BE49-F238E27FC236}">
                <a16:creationId xmlns:a16="http://schemas.microsoft.com/office/drawing/2014/main" id="{86e12a26-18fd-2a6d-48e0-65a723b09975}"/>
              </a:ext>
            </a:extLst>
          </xdr:cNvPr>
          <xdr:cNvPicPr>
            <a:picLocks noChangeAspect="1"/>
          </xdr:cNvPicPr>
        </xdr:nvPicPr>
        <xdr:blipFill>
          <a:blip r:embed="rId2"/>
          <a:stretch>
            <a:fillRect/>
          </a:stretch>
        </xdr:blipFill>
        <xdr:spPr>
          <a:xfrm>
            <a:off x="4276725" y="152400"/>
            <a:ext cx="2847493" cy="576529"/>
          </a:xfrm>
          <a:prstGeom prst="roundRec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4"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1"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AA54"/>
  <sheetViews>
    <sheetView tabSelected="1" workbookViewId="0" topLeftCell="A2">
      <selection pane="topLeft" activeCell="F29" sqref="F29:G29"/>
    </sheetView>
  </sheetViews>
  <sheetFormatPr defaultRowHeight="12.75"/>
  <cols>
    <col min="1" max="1" width="8.83333333333333" customWidth="1"/>
    <col min="2" max="2" width="1.16666666666667" customWidth="1"/>
    <col min="3" max="3" width="42.8333333333333" customWidth="1"/>
    <col min="4" max="4" width="33.8333333333333" customWidth="1"/>
    <col min="5" max="5" width="10.5" customWidth="1"/>
    <col min="6" max="6" width="1.16666666666667" customWidth="1"/>
    <col min="7" max="7" width="25.1666666666667" customWidth="1"/>
    <col min="8" max="8" width="1.16666666666667" customWidth="1"/>
    <col min="9" max="9" width="15.1666666666667" customWidth="1"/>
    <col min="10" max="10" width="6.16666666666667" customWidth="1"/>
    <col min="12" max="12" width="6.16666666666667" customWidth="1"/>
  </cols>
  <sheetData>
    <row r="1" spans="1:10" ht="71.25" customHeight="1">
      <c r="A1" s="63"/>
      <c r="B1" s="64"/>
      <c r="C1" s="64"/>
      <c r="D1" s="64"/>
      <c r="E1" s="64"/>
      <c r="F1" s="64"/>
      <c r="G1" s="64"/>
      <c r="H1" s="64"/>
      <c r="I1" s="64"/>
      <c r="J1" s="64"/>
    </row>
    <row r="2" spans="1:10" ht="18" customHeight="1" thickBot="1">
      <c r="A2" s="65" t="s">
        <v>28</v>
      </c>
      <c r="B2" s="66"/>
      <c r="C2" s="66"/>
      <c r="D2" s="66"/>
      <c r="E2" s="66"/>
      <c r="F2" s="66"/>
      <c r="G2" s="66"/>
      <c r="H2" s="66"/>
      <c r="I2" s="66"/>
      <c r="J2" s="66"/>
    </row>
    <row r="3" spans="1:21" ht="18" customHeight="1">
      <c r="A3" s="69" t="s">
        <v>69</v>
      </c>
      <c r="B3" s="70"/>
      <c r="C3" s="70"/>
      <c r="D3" s="70"/>
      <c r="E3" s="70"/>
      <c r="F3" s="70"/>
      <c r="G3" s="70"/>
      <c r="H3" s="70"/>
      <c r="I3" s="70"/>
      <c r="J3" s="70"/>
      <c r="M3" s="166" t="s">
        <v>53</v>
      </c>
      <c r="N3" s="167"/>
      <c r="O3" s="167"/>
      <c r="P3" s="167"/>
      <c r="Q3" s="167"/>
      <c r="R3" s="167"/>
      <c r="S3" s="167"/>
      <c r="T3" s="167"/>
      <c r="U3" s="168"/>
    </row>
    <row r="4" spans="1:21" ht="18" customHeight="1">
      <c r="A4" s="50" t="s">
        <v>31</v>
      </c>
      <c r="B4" s="50"/>
      <c r="C4" s="50"/>
      <c r="D4" s="71"/>
      <c r="E4" s="71"/>
      <c r="F4" s="71"/>
      <c r="G4" s="71"/>
      <c r="H4" s="71"/>
      <c r="I4" s="71"/>
      <c r="J4" s="71"/>
      <c r="M4" s="169"/>
      <c r="N4" s="170"/>
      <c r="O4" s="170"/>
      <c r="P4" s="170"/>
      <c r="Q4" s="170"/>
      <c r="R4" s="170"/>
      <c r="S4" s="170"/>
      <c r="T4" s="170"/>
      <c r="U4" s="171"/>
    </row>
    <row r="5" spans="1:21" ht="18" customHeight="1" thickBot="1">
      <c r="A5" s="50" t="s">
        <v>32</v>
      </c>
      <c r="B5" s="50"/>
      <c r="C5" s="50"/>
      <c r="D5" s="71"/>
      <c r="E5" s="71"/>
      <c r="F5" s="71"/>
      <c r="G5" s="71"/>
      <c r="H5" s="71"/>
      <c r="I5" s="71"/>
      <c r="J5" s="71"/>
      <c r="M5" s="172"/>
      <c r="N5" s="173"/>
      <c r="O5" s="173"/>
      <c r="P5" s="173"/>
      <c r="Q5" s="173"/>
      <c r="R5" s="173"/>
      <c r="S5" s="173"/>
      <c r="T5" s="173"/>
      <c r="U5" s="174"/>
    </row>
    <row r="6" spans="1:21" ht="18" customHeight="1">
      <c r="A6" s="50" t="s">
        <v>33</v>
      </c>
      <c r="B6" s="50"/>
      <c r="C6" s="50"/>
      <c r="D6" s="72"/>
      <c r="E6" s="71"/>
      <c r="F6" s="71"/>
      <c r="G6" s="71"/>
      <c r="H6" s="71"/>
      <c r="I6" s="71"/>
      <c r="J6" s="71"/>
      <c r="M6" s="2"/>
      <c r="N6" s="2"/>
      <c r="O6" s="2"/>
      <c r="P6" s="2"/>
      <c r="Q6" s="2"/>
      <c r="R6" s="2"/>
      <c r="S6" s="2"/>
      <c r="T6" s="2"/>
      <c r="U6" s="2"/>
    </row>
    <row r="7" spans="1:21" ht="18" customHeight="1">
      <c r="A7" s="50" t="s">
        <v>74</v>
      </c>
      <c r="B7" s="50"/>
      <c r="C7" s="50"/>
      <c r="D7" s="75" t="s">
        <v>75</v>
      </c>
      <c r="E7" s="75"/>
      <c r="F7" s="75"/>
      <c r="G7" s="75"/>
      <c r="H7" s="75"/>
      <c r="I7" s="75"/>
      <c r="J7" s="75"/>
      <c r="M7" s="2"/>
      <c r="N7" s="2"/>
      <c r="O7" s="2"/>
      <c r="P7" s="2"/>
      <c r="Q7" s="2"/>
      <c r="R7" s="2"/>
      <c r="S7" s="2"/>
      <c r="T7" s="2"/>
      <c r="U7" s="2"/>
    </row>
    <row r="8" spans="1:21" ht="18" customHeight="1">
      <c r="A8" s="50" t="s">
        <v>71</v>
      </c>
      <c r="B8" s="50"/>
      <c r="C8" s="50"/>
      <c r="D8" s="51"/>
      <c r="E8" s="52"/>
      <c r="F8" s="52"/>
      <c r="G8" s="52"/>
      <c r="H8" s="52"/>
      <c r="I8" s="52"/>
      <c r="J8" s="52"/>
      <c r="M8" s="2"/>
      <c r="N8" s="2"/>
      <c r="O8" s="2"/>
      <c r="P8" s="2"/>
      <c r="Q8" s="2"/>
      <c r="R8" s="2"/>
      <c r="S8" s="2"/>
      <c r="T8" s="2"/>
      <c r="U8" s="2"/>
    </row>
    <row r="9" spans="1:21" ht="18" customHeight="1">
      <c r="A9" s="50" t="s">
        <v>72</v>
      </c>
      <c r="B9" s="50"/>
      <c r="C9" s="50"/>
      <c r="D9" s="53"/>
      <c r="E9" s="53"/>
      <c r="F9" s="53"/>
      <c r="G9" s="53"/>
      <c r="H9" s="53"/>
      <c r="I9" s="53"/>
      <c r="J9" s="53"/>
      <c r="M9" s="2"/>
      <c r="N9" s="2"/>
      <c r="O9" s="2"/>
      <c r="P9" s="2"/>
      <c r="Q9" s="2"/>
      <c r="R9" s="2"/>
      <c r="S9" s="2"/>
      <c r="T9" s="2"/>
      <c r="U9" s="2"/>
    </row>
    <row r="10" spans="1:21" ht="18" customHeight="1">
      <c r="A10" s="50" t="s">
        <v>38</v>
      </c>
      <c r="B10" s="50"/>
      <c r="C10" s="50"/>
      <c r="D10" s="53"/>
      <c r="E10" s="53"/>
      <c r="F10" s="53"/>
      <c r="G10" s="53"/>
      <c r="H10" s="53"/>
      <c r="I10" s="53"/>
      <c r="J10" s="53"/>
      <c r="M10" s="2"/>
      <c r="N10" s="2"/>
      <c r="O10" s="2"/>
      <c r="P10" s="2"/>
      <c r="Q10" s="2"/>
      <c r="R10" s="2"/>
      <c r="S10" s="2"/>
      <c r="T10" s="2"/>
      <c r="U10" s="2"/>
    </row>
    <row r="11" spans="1:10" ht="16.5" customHeight="1">
      <c r="A11" s="144" t="s">
        <v>0</v>
      </c>
      <c r="B11" s="74"/>
      <c r="C11" s="67" t="s">
        <v>29</v>
      </c>
      <c r="D11" s="68"/>
      <c r="E11" s="68"/>
      <c r="F11" s="68"/>
      <c r="G11" s="68"/>
      <c r="H11" s="73" t="s">
        <v>30</v>
      </c>
      <c r="I11" s="73"/>
      <c r="J11" s="74"/>
    </row>
    <row r="12" spans="1:10" ht="16.5" customHeight="1" thickBot="1">
      <c r="A12" s="27" t="s">
        <v>1</v>
      </c>
      <c r="B12" s="28"/>
      <c r="C12" s="130" t="s">
        <v>2</v>
      </c>
      <c r="D12" s="112"/>
      <c r="E12" s="112"/>
      <c r="F12" s="112"/>
      <c r="G12" s="113"/>
      <c r="H12" s="145">
        <f>SUM(F13:G19)</f>
        <v>0</v>
      </c>
      <c r="I12" s="146"/>
      <c r="J12" s="147"/>
    </row>
    <row r="13" spans="1:27" ht="17.1" customHeight="1">
      <c r="A13" s="54"/>
      <c r="B13" s="55"/>
      <c r="C13" s="16" t="s">
        <v>3</v>
      </c>
      <c r="D13" s="17"/>
      <c r="E13" s="17"/>
      <c r="F13" s="18">
        <v>0</v>
      </c>
      <c r="G13" s="148"/>
      <c r="H13" s="19"/>
      <c r="I13" s="20"/>
      <c r="J13" s="20"/>
      <c r="K13" s="8"/>
      <c r="U13" s="165" t="s">
        <v>78</v>
      </c>
      <c r="V13" s="157"/>
      <c r="W13" s="157"/>
      <c r="X13" s="157"/>
      <c r="Y13" s="157"/>
      <c r="Z13" s="157"/>
      <c r="AA13" s="158"/>
    </row>
    <row r="14" spans="1:27" ht="16.5" customHeight="1">
      <c r="A14" s="54"/>
      <c r="B14" s="55"/>
      <c r="C14" s="16" t="s">
        <v>4</v>
      </c>
      <c r="D14" s="17"/>
      <c r="E14" s="17"/>
      <c r="F14" s="18">
        <v>0</v>
      </c>
      <c r="G14" s="18"/>
      <c r="H14" s="19"/>
      <c r="I14" s="20"/>
      <c r="J14" s="20"/>
      <c r="K14" s="8"/>
      <c r="U14" s="159"/>
      <c r="V14" s="160"/>
      <c r="W14" s="160"/>
      <c r="X14" s="160"/>
      <c r="Y14" s="160"/>
      <c r="Z14" s="160"/>
      <c r="AA14" s="161"/>
    </row>
    <row r="15" spans="1:27" ht="16.5" customHeight="1">
      <c r="A15" s="54"/>
      <c r="B15" s="55"/>
      <c r="C15" s="16" t="s">
        <v>5</v>
      </c>
      <c r="D15" s="17"/>
      <c r="E15" s="17"/>
      <c r="F15" s="18">
        <v>0</v>
      </c>
      <c r="G15" s="18"/>
      <c r="H15" s="19"/>
      <c r="I15" s="20"/>
      <c r="J15" s="20"/>
      <c r="K15" s="8"/>
      <c r="U15" s="159"/>
      <c r="V15" s="160"/>
      <c r="W15" s="160"/>
      <c r="X15" s="160"/>
      <c r="Y15" s="160"/>
      <c r="Z15" s="160"/>
      <c r="AA15" s="161"/>
    </row>
    <row r="16" spans="1:27" ht="16.5" customHeight="1">
      <c r="A16" s="54"/>
      <c r="B16" s="55"/>
      <c r="C16" s="16" t="s">
        <v>35</v>
      </c>
      <c r="D16" s="17"/>
      <c r="E16" s="17"/>
      <c r="F16" s="18">
        <v>0</v>
      </c>
      <c r="G16" s="18"/>
      <c r="H16" s="19"/>
      <c r="I16" s="20"/>
      <c r="J16" s="20"/>
      <c r="K16" s="8"/>
      <c r="U16" s="159"/>
      <c r="V16" s="160"/>
      <c r="W16" s="160"/>
      <c r="X16" s="160"/>
      <c r="Y16" s="160"/>
      <c r="Z16" s="160"/>
      <c r="AA16" s="161"/>
    </row>
    <row r="17" spans="1:27" ht="16.5" customHeight="1">
      <c r="A17" s="54"/>
      <c r="B17" s="55"/>
      <c r="C17" s="16" t="s">
        <v>6</v>
      </c>
      <c r="D17" s="17"/>
      <c r="E17" s="17"/>
      <c r="F17" s="18">
        <v>0</v>
      </c>
      <c r="G17" s="148"/>
      <c r="H17" s="20"/>
      <c r="I17" s="20"/>
      <c r="J17" s="20"/>
      <c r="K17" s="8"/>
      <c r="S17" s="1"/>
      <c r="U17" s="159"/>
      <c r="V17" s="160"/>
      <c r="W17" s="160"/>
      <c r="X17" s="160"/>
      <c r="Y17" s="160"/>
      <c r="Z17" s="160"/>
      <c r="AA17" s="161"/>
    </row>
    <row r="18" spans="1:27" ht="16.5" customHeight="1">
      <c r="A18" s="54"/>
      <c r="B18" s="55"/>
      <c r="C18" s="16" t="s">
        <v>7</v>
      </c>
      <c r="D18" s="17"/>
      <c r="E18" s="17"/>
      <c r="F18" s="18">
        <v>0</v>
      </c>
      <c r="G18" s="18"/>
      <c r="H18" s="19"/>
      <c r="I18" s="20"/>
      <c r="J18" s="20"/>
      <c r="K18" s="8"/>
      <c r="M18" s="1"/>
      <c r="U18" s="159"/>
      <c r="V18" s="160"/>
      <c r="W18" s="160"/>
      <c r="X18" s="160"/>
      <c r="Y18" s="160"/>
      <c r="Z18" s="160"/>
      <c r="AA18" s="161"/>
    </row>
    <row r="19" spans="1:27" ht="16.5" customHeight="1">
      <c r="A19" s="54"/>
      <c r="B19" s="55"/>
      <c r="C19" s="16" t="s">
        <v>34</v>
      </c>
      <c r="D19" s="17"/>
      <c r="E19" s="17"/>
      <c r="F19" s="18">
        <v>0</v>
      </c>
      <c r="G19" s="18"/>
      <c r="H19" s="19"/>
      <c r="I19" s="20"/>
      <c r="J19" s="20"/>
      <c r="K19" s="8"/>
      <c r="U19" s="159"/>
      <c r="V19" s="160"/>
      <c r="W19" s="160"/>
      <c r="X19" s="160"/>
      <c r="Y19" s="160"/>
      <c r="Z19" s="160"/>
      <c r="AA19" s="161"/>
    </row>
    <row r="20" spans="1:27" ht="16.5" customHeight="1" thickBot="1">
      <c r="A20" s="27" t="s">
        <v>8</v>
      </c>
      <c r="B20" s="28"/>
      <c r="C20" s="100" t="s">
        <v>9</v>
      </c>
      <c r="D20" s="101"/>
      <c r="E20" s="101"/>
      <c r="F20" s="101"/>
      <c r="G20" s="102"/>
      <c r="H20" s="149">
        <f>F13/10</f>
        <v>0</v>
      </c>
      <c r="I20" s="150"/>
      <c r="J20" s="151"/>
      <c r="L20" s="1"/>
      <c r="U20" s="162"/>
      <c r="V20" s="163"/>
      <c r="W20" s="163"/>
      <c r="X20" s="163"/>
      <c r="Y20" s="163"/>
      <c r="Z20" s="163"/>
      <c r="AA20" s="164"/>
    </row>
    <row r="21" spans="1:10" ht="16.5" customHeight="1">
      <c r="A21" s="27" t="s">
        <v>10</v>
      </c>
      <c r="B21" s="28"/>
      <c r="C21" s="100" t="s">
        <v>11</v>
      </c>
      <c r="D21" s="101"/>
      <c r="E21" s="101"/>
      <c r="F21" s="101"/>
      <c r="G21" s="102"/>
      <c r="H21" s="152">
        <v>0</v>
      </c>
      <c r="I21" s="18"/>
      <c r="J21" s="153"/>
    </row>
    <row r="22" spans="1:10" ht="16.5" customHeight="1">
      <c r="A22" s="27" t="s">
        <v>12</v>
      </c>
      <c r="B22" s="28"/>
      <c r="C22" s="130" t="s">
        <v>13</v>
      </c>
      <c r="D22" s="112"/>
      <c r="E22" s="112"/>
      <c r="F22" s="112"/>
      <c r="G22" s="113"/>
      <c r="H22" s="154">
        <f>SUM(F24,F25)</f>
        <v>0</v>
      </c>
      <c r="I22" s="155"/>
      <c r="J22" s="156"/>
    </row>
    <row r="23" spans="1:10" ht="16.5" customHeight="1">
      <c r="A23" s="27"/>
      <c r="B23" s="28"/>
      <c r="C23" s="24" t="s">
        <v>51</v>
      </c>
      <c r="D23" s="25"/>
      <c r="E23" s="25"/>
      <c r="F23" s="25"/>
      <c r="G23" s="26"/>
      <c r="H23" s="29" t="s">
        <v>76</v>
      </c>
      <c r="I23" s="30"/>
      <c r="J23" s="31"/>
    </row>
    <row r="24" spans="1:10" ht="16.5" customHeight="1">
      <c r="A24" s="124"/>
      <c r="B24" s="108"/>
      <c r="C24" s="134" t="s">
        <v>73</v>
      </c>
      <c r="D24" s="135"/>
      <c r="E24" s="135"/>
      <c r="F24" s="136" t="b">
        <f>IF(H23="no",MAX(350,ROUND(1.5%*SUM(F13:G19,H20:J21),2)))</f>
        <v>0</v>
      </c>
      <c r="G24" s="136"/>
      <c r="H24" s="125"/>
      <c r="I24" s="126"/>
      <c r="J24" s="127"/>
    </row>
    <row r="25" spans="1:12" ht="16.5" customHeight="1">
      <c r="A25" s="124"/>
      <c r="B25" s="108"/>
      <c r="C25" s="128" t="s">
        <v>36</v>
      </c>
      <c r="D25" s="129"/>
      <c r="E25" s="129"/>
      <c r="F25" s="122" t="s">
        <v>52</v>
      </c>
      <c r="G25" s="122"/>
      <c r="H25" s="19"/>
      <c r="I25" s="20"/>
      <c r="J25" s="123"/>
      <c r="L25" s="1"/>
    </row>
    <row r="26" spans="1:10" ht="16.5" customHeight="1">
      <c r="A26" s="27" t="s">
        <v>14</v>
      </c>
      <c r="B26" s="28"/>
      <c r="C26" s="130" t="s">
        <v>15</v>
      </c>
      <c r="D26" s="112"/>
      <c r="E26" s="112"/>
      <c r="F26" s="112"/>
      <c r="G26" s="113"/>
      <c r="H26" s="131">
        <f>SUM(F13:G19,H20:J22)</f>
        <v>0</v>
      </c>
      <c r="I26" s="132"/>
      <c r="J26" s="133"/>
    </row>
    <row r="27" spans="1:10" ht="16.5" customHeight="1">
      <c r="A27" s="144" t="s">
        <v>16</v>
      </c>
      <c r="B27" s="74"/>
      <c r="C27" s="137" t="s">
        <v>17</v>
      </c>
      <c r="D27" s="138"/>
      <c r="E27" s="138"/>
      <c r="F27" s="138"/>
      <c r="G27" s="138"/>
      <c r="H27" s="73" t="s">
        <v>37</v>
      </c>
      <c r="I27" s="73"/>
      <c r="J27" s="74"/>
    </row>
    <row r="28" spans="1:10" ht="16.5" customHeight="1">
      <c r="A28" s="140" t="s">
        <v>44</v>
      </c>
      <c r="B28" s="141"/>
      <c r="C28" s="141"/>
      <c r="D28" s="141"/>
      <c r="E28" s="141"/>
      <c r="F28" s="141"/>
      <c r="G28" s="141"/>
      <c r="H28" s="142"/>
      <c r="I28" s="142"/>
      <c r="J28" s="143"/>
    </row>
    <row r="29" spans="1:10" ht="16.5" customHeight="1">
      <c r="A29" s="14" t="s">
        <v>1</v>
      </c>
      <c r="B29" s="15"/>
      <c r="C29" s="100" t="s">
        <v>58</v>
      </c>
      <c r="D29" s="101"/>
      <c r="E29" s="101"/>
      <c r="F29" s="122">
        <v>0</v>
      </c>
      <c r="G29" s="122"/>
      <c r="H29" s="19"/>
      <c r="I29" s="20"/>
      <c r="J29" s="123"/>
    </row>
    <row r="30" spans="1:12" ht="16.5" customHeight="1">
      <c r="A30" s="14" t="s">
        <v>8</v>
      </c>
      <c r="B30" s="15"/>
      <c r="C30" s="100" t="s">
        <v>59</v>
      </c>
      <c r="D30" s="101"/>
      <c r="E30" s="101"/>
      <c r="F30" s="139">
        <v>0</v>
      </c>
      <c r="G30" s="139"/>
      <c r="H30" s="19"/>
      <c r="I30" s="20"/>
      <c r="J30" s="123"/>
      <c r="L30" s="1"/>
    </row>
    <row r="31" spans="1:12" ht="16.5" customHeight="1">
      <c r="A31" s="14" t="s">
        <v>10</v>
      </c>
      <c r="B31" s="15"/>
      <c r="C31" s="100" t="s">
        <v>60</v>
      </c>
      <c r="D31" s="101"/>
      <c r="E31" s="101"/>
      <c r="F31" s="101"/>
      <c r="G31" s="102"/>
      <c r="H31" s="103">
        <f>F29-F30</f>
        <v>0</v>
      </c>
      <c r="I31" s="104"/>
      <c r="J31" s="105"/>
      <c r="L31" s="1"/>
    </row>
    <row r="32" spans="1:10" ht="16.5" customHeight="1">
      <c r="A32" s="27" t="s">
        <v>12</v>
      </c>
      <c r="B32" s="28"/>
      <c r="C32" s="106" t="s">
        <v>66</v>
      </c>
      <c r="D32" s="107"/>
      <c r="E32" s="107"/>
      <c r="F32" s="107"/>
      <c r="G32" s="108"/>
      <c r="H32" s="109"/>
      <c r="I32" s="110"/>
      <c r="J32" s="111"/>
    </row>
    <row r="33" spans="1:10" ht="44.1" customHeight="1">
      <c r="A33" s="27" t="s">
        <v>67</v>
      </c>
      <c r="B33" s="28"/>
      <c r="C33" s="106" t="s">
        <v>68</v>
      </c>
      <c r="D33" s="117"/>
      <c r="E33" s="117"/>
      <c r="F33" s="117"/>
      <c r="G33" s="118"/>
      <c r="H33" s="119">
        <f>IF(H32&gt;0,H32,H31)</f>
        <v>0</v>
      </c>
      <c r="I33" s="120"/>
      <c r="J33" s="121"/>
    </row>
    <row r="34" spans="1:10" ht="16.5" customHeight="1">
      <c r="A34" s="11" t="s">
        <v>45</v>
      </c>
      <c r="B34" s="12"/>
      <c r="C34" s="12"/>
      <c r="D34" s="12"/>
      <c r="E34" s="12"/>
      <c r="F34" s="12"/>
      <c r="G34" s="12"/>
      <c r="H34" s="12"/>
      <c r="I34" s="12"/>
      <c r="J34" s="13"/>
    </row>
    <row r="35" spans="1:10" ht="16.5" customHeight="1">
      <c r="A35" s="14" t="s">
        <v>50</v>
      </c>
      <c r="B35" s="15"/>
      <c r="C35" s="100" t="s">
        <v>70</v>
      </c>
      <c r="D35" s="112"/>
      <c r="E35" s="112"/>
      <c r="F35" s="112"/>
      <c r="G35" s="113"/>
      <c r="H35" s="114" t="s">
        <v>52</v>
      </c>
      <c r="I35" s="115"/>
      <c r="J35" s="116"/>
    </row>
    <row r="36" spans="1:10" ht="16.5" customHeight="1">
      <c r="A36" s="58" t="s">
        <v>18</v>
      </c>
      <c r="B36" s="59"/>
      <c r="C36" s="60" t="s">
        <v>19</v>
      </c>
      <c r="D36" s="61"/>
      <c r="E36" s="61"/>
      <c r="F36" s="61"/>
      <c r="G36" s="62"/>
      <c r="H36" s="9" t="s">
        <v>37</v>
      </c>
      <c r="I36" s="10"/>
      <c r="J36" s="10"/>
    </row>
    <row r="37" spans="1:10" ht="16.5" customHeight="1">
      <c r="A37" s="36" t="s">
        <v>1</v>
      </c>
      <c r="B37" s="43"/>
      <c r="C37" s="49" t="s">
        <v>61</v>
      </c>
      <c r="D37" s="45"/>
      <c r="E37" s="45"/>
      <c r="F37" s="45"/>
      <c r="G37" s="46"/>
      <c r="H37" s="96">
        <f>H33+H26</f>
        <v>0</v>
      </c>
      <c r="I37" s="97"/>
      <c r="J37" s="97"/>
    </row>
    <row r="38" spans="1:10" ht="16.5" customHeight="1">
      <c r="A38" s="36" t="s">
        <v>8</v>
      </c>
      <c r="B38" s="43"/>
      <c r="C38" s="49" t="s">
        <v>62</v>
      </c>
      <c r="D38" s="45"/>
      <c r="E38" s="45"/>
      <c r="F38" s="45"/>
      <c r="G38" s="46"/>
      <c r="H38" s="96" t="b">
        <f>IF(D10="yes",H35*100%,IF(D10="no",H35*110%))</f>
        <v>0</v>
      </c>
      <c r="I38" s="97"/>
      <c r="J38" s="97"/>
    </row>
    <row r="39" spans="1:10" ht="16.5" customHeight="1">
      <c r="A39" s="36" t="s">
        <v>47</v>
      </c>
      <c r="B39" s="43"/>
      <c r="C39" s="44" t="s">
        <v>63</v>
      </c>
      <c r="D39" s="56"/>
      <c r="E39" s="56"/>
      <c r="F39" s="56"/>
      <c r="G39" s="57"/>
      <c r="H39" s="98"/>
      <c r="I39" s="99"/>
      <c r="J39" s="99"/>
    </row>
    <row r="40" spans="1:12" ht="16.5" customHeight="1">
      <c r="A40" s="36" t="s">
        <v>48</v>
      </c>
      <c r="B40" s="43"/>
      <c r="C40" s="49" t="s">
        <v>64</v>
      </c>
      <c r="D40" s="45"/>
      <c r="E40" s="45"/>
      <c r="F40" s="45"/>
      <c r="G40" s="46"/>
      <c r="H40" s="96">
        <f>IF(H37&lt;H38,H37*H43-H39,H38*H43-H39)</f>
        <v>0</v>
      </c>
      <c r="I40" s="97"/>
      <c r="J40" s="97"/>
      <c r="L40" s="1"/>
    </row>
    <row r="41" spans="1:12" ht="16.5" customHeight="1">
      <c r="A41" s="36" t="s">
        <v>49</v>
      </c>
      <c r="B41" s="43"/>
      <c r="C41" s="44" t="s">
        <v>20</v>
      </c>
      <c r="D41" s="56"/>
      <c r="E41" s="56"/>
      <c r="F41" s="56"/>
      <c r="G41" s="57"/>
      <c r="H41" s="76" t="b">
        <f>IF(D8=1,"$498,257",IF(D8=2,"$637,950",IF(D8=3,"$771,125",IF(D8=4,"$958,350"))))</f>
        <v>0</v>
      </c>
      <c r="I41" s="77"/>
      <c r="J41" s="77"/>
      <c r="L41" s="1"/>
    </row>
    <row r="42" spans="1:15" ht="16.5" customHeight="1">
      <c r="A42" s="36" t="s">
        <v>50</v>
      </c>
      <c r="B42" s="43"/>
      <c r="C42" s="44" t="s">
        <v>65</v>
      </c>
      <c r="D42" s="56"/>
      <c r="E42" s="56"/>
      <c r="F42" s="56"/>
      <c r="G42" s="57"/>
      <c r="H42" s="78">
        <f>MIN(H40,H41)</f>
        <v>0</v>
      </c>
      <c r="I42" s="79"/>
      <c r="J42" s="79"/>
      <c r="L42" s="23"/>
      <c r="M42" s="23"/>
      <c r="N42" s="23"/>
      <c r="O42" s="23"/>
    </row>
    <row r="43" spans="1:12" ht="16.5" customHeight="1">
      <c r="A43" s="36" t="s">
        <v>46</v>
      </c>
      <c r="B43" s="43"/>
      <c r="C43" s="44" t="s">
        <v>40</v>
      </c>
      <c r="D43" s="45"/>
      <c r="E43" s="45"/>
      <c r="F43" s="45"/>
      <c r="G43" s="46"/>
      <c r="H43" s="47" t="b">
        <f>IF(D9="Yes",96.5%,IF(D9="No",90%))</f>
        <v>0</v>
      </c>
      <c r="I43" s="48"/>
      <c r="J43" s="48"/>
      <c r="L43" s="1"/>
    </row>
    <row r="44" spans="1:10" ht="16.5" customHeight="1">
      <c r="A44" s="34"/>
      <c r="B44" s="35"/>
      <c r="C44" s="5" t="s">
        <v>21</v>
      </c>
      <c r="D44" s="5" t="s">
        <v>22</v>
      </c>
      <c r="E44" s="36" t="s">
        <v>23</v>
      </c>
      <c r="F44" s="37"/>
      <c r="G44" s="37"/>
      <c r="H44" s="40"/>
      <c r="I44" s="41"/>
      <c r="J44" s="42"/>
    </row>
    <row r="45" spans="1:21" ht="15" customHeight="1">
      <c r="A45" s="34"/>
      <c r="B45" s="35"/>
      <c r="C45" s="6" t="s">
        <v>24</v>
      </c>
      <c r="D45" s="6" t="s">
        <v>25</v>
      </c>
      <c r="E45" s="38">
        <v>0.965</v>
      </c>
      <c r="F45" s="39"/>
      <c r="G45" s="39"/>
      <c r="H45" s="40"/>
      <c r="I45" s="41"/>
      <c r="J45" s="42"/>
      <c r="M45" s="21" t="s">
        <v>77</v>
      </c>
      <c r="N45" s="22"/>
      <c r="O45" s="22"/>
      <c r="P45" s="22"/>
      <c r="Q45" s="22"/>
      <c r="R45" s="22"/>
      <c r="S45" s="22"/>
      <c r="T45" s="22"/>
      <c r="U45" s="22"/>
    </row>
    <row r="46" spans="1:21" ht="15" customHeight="1">
      <c r="A46" s="92"/>
      <c r="B46" s="93"/>
      <c r="C46" s="7" t="s">
        <v>56</v>
      </c>
      <c r="D46" s="7" t="s">
        <v>57</v>
      </c>
      <c r="E46" s="94">
        <v>0.90</v>
      </c>
      <c r="F46" s="95"/>
      <c r="G46" s="95"/>
      <c r="H46" s="40"/>
      <c r="I46" s="41"/>
      <c r="J46" s="42"/>
      <c r="M46" s="22"/>
      <c r="N46" s="22"/>
      <c r="O46" s="22"/>
      <c r="P46" s="22"/>
      <c r="Q46" s="22"/>
      <c r="R46" s="22"/>
      <c r="S46" s="22"/>
      <c r="T46" s="22"/>
      <c r="U46" s="22"/>
    </row>
    <row r="47" spans="1:21" ht="16.5" customHeight="1">
      <c r="A47" s="83" t="s">
        <v>26</v>
      </c>
      <c r="B47" s="84"/>
      <c r="C47" s="84"/>
      <c r="D47" s="84"/>
      <c r="E47" s="84"/>
      <c r="F47" s="84"/>
      <c r="G47" s="84"/>
      <c r="H47" s="84"/>
      <c r="I47" s="84"/>
      <c r="J47" s="84"/>
      <c r="M47" s="22"/>
      <c r="N47" s="22"/>
      <c r="O47" s="22"/>
      <c r="P47" s="22"/>
      <c r="Q47" s="22"/>
      <c r="R47" s="22"/>
      <c r="S47" s="22"/>
      <c r="T47" s="22"/>
      <c r="U47" s="22"/>
    </row>
    <row r="48" spans="1:21" ht="16.5" customHeight="1">
      <c r="A48" s="3" t="s">
        <v>27</v>
      </c>
      <c r="B48" s="32" t="s">
        <v>41</v>
      </c>
      <c r="C48" s="33"/>
      <c r="D48" s="33"/>
      <c r="E48" s="33"/>
      <c r="F48" s="33"/>
      <c r="G48" s="33"/>
      <c r="H48" s="33"/>
      <c r="I48" s="33"/>
      <c r="J48" s="33"/>
      <c r="M48" s="22"/>
      <c r="N48" s="22"/>
      <c r="O48" s="22"/>
      <c r="P48" s="22"/>
      <c r="Q48" s="22"/>
      <c r="R48" s="22"/>
      <c r="S48" s="22"/>
      <c r="T48" s="22"/>
      <c r="U48" s="22"/>
    </row>
    <row r="49" spans="1:12" ht="45" customHeight="1">
      <c r="A49" s="90" t="s">
        <v>39</v>
      </c>
      <c r="B49" s="91"/>
      <c r="C49" s="91"/>
      <c r="D49" s="91"/>
      <c r="E49" s="91"/>
      <c r="F49" s="91"/>
      <c r="G49" s="91"/>
      <c r="H49" s="91"/>
      <c r="I49" s="91"/>
      <c r="J49" s="91"/>
      <c r="L49" s="1"/>
    </row>
    <row r="50" spans="1:10" ht="12.75">
      <c r="A50" s="85"/>
      <c r="B50" s="85"/>
      <c r="C50" s="85"/>
      <c r="D50" s="85"/>
      <c r="E50" s="85"/>
      <c r="F50" s="85"/>
      <c r="G50" s="85"/>
      <c r="H50" s="85"/>
      <c r="I50" s="85"/>
      <c r="J50" s="85"/>
    </row>
    <row r="51" spans="1:10" ht="16.5" customHeight="1">
      <c r="A51" s="4" t="s">
        <v>54</v>
      </c>
      <c r="B51" s="86" t="s">
        <v>42</v>
      </c>
      <c r="C51" s="86"/>
      <c r="D51" s="87" t="s">
        <v>52</v>
      </c>
      <c r="E51" s="88"/>
      <c r="F51" s="88"/>
      <c r="G51" s="88"/>
      <c r="H51" s="88"/>
      <c r="I51" s="88"/>
      <c r="J51" s="89"/>
    </row>
    <row r="52" spans="1:10" ht="16.5" customHeight="1">
      <c r="A52" s="4" t="s">
        <v>55</v>
      </c>
      <c r="B52" s="81" t="s">
        <v>43</v>
      </c>
      <c r="C52" s="82"/>
      <c r="D52" s="80"/>
      <c r="E52" s="80"/>
      <c r="F52" s="80"/>
      <c r="G52" s="80"/>
      <c r="H52" s="80"/>
      <c r="I52" s="80"/>
      <c r="J52" s="80"/>
    </row>
    <row r="53" spans="1:10" ht="12.75">
      <c r="A53" s="2"/>
      <c r="B53" s="2"/>
      <c r="C53" s="2"/>
      <c r="D53" s="2"/>
      <c r="E53" s="2"/>
      <c r="F53" s="2"/>
      <c r="G53" s="2"/>
      <c r="H53" s="2"/>
      <c r="I53" s="2"/>
      <c r="J53" s="2"/>
    </row>
    <row r="54" spans="1:10" ht="12.75">
      <c r="A54" s="2"/>
      <c r="B54" s="2"/>
      <c r="C54" s="2"/>
      <c r="D54" s="2"/>
      <c r="E54" s="2"/>
      <c r="F54" s="2"/>
      <c r="G54" s="2"/>
      <c r="H54" s="2"/>
      <c r="I54" s="2"/>
      <c r="J54" s="2"/>
    </row>
  </sheetData>
  <sheetProtection algorithmName="SHA-512" hashValue="+AqkII3dgWYlVGHDL/iQgR+fvpjJE0fGqffacmuMOTDTippgP5g9F+e+kx4I3hTnnRMvHMBCXzzsp2PSRUJzrA==" saltValue="YySeL43R2Q7VOvsvfQMktw==" spinCount="100000" sheet="1" insertHyperlinks="0" selectLockedCells="1" sort="0" autoFilter="0"/>
  <mergeCells count="144">
    <mergeCell ref="A20:B20"/>
    <mergeCell ref="C20:G20"/>
    <mergeCell ref="H20:J20"/>
    <mergeCell ref="A21:B21"/>
    <mergeCell ref="C21:G21"/>
    <mergeCell ref="H21:J21"/>
    <mergeCell ref="A22:B22"/>
    <mergeCell ref="C22:G22"/>
    <mergeCell ref="H22:J22"/>
    <mergeCell ref="A19:B19"/>
    <mergeCell ref="A11:B11"/>
    <mergeCell ref="A12:B12"/>
    <mergeCell ref="C12:G12"/>
    <mergeCell ref="H12:J12"/>
    <mergeCell ref="A13:B13"/>
    <mergeCell ref="C13:E13"/>
    <mergeCell ref="F13:G13"/>
    <mergeCell ref="H13:J13"/>
    <mergeCell ref="C19:E19"/>
    <mergeCell ref="F19:G19"/>
    <mergeCell ref="H19:J19"/>
    <mergeCell ref="C15:E15"/>
    <mergeCell ref="F15:G15"/>
    <mergeCell ref="H15:J15"/>
    <mergeCell ref="A16:B16"/>
    <mergeCell ref="C16:E16"/>
    <mergeCell ref="F16:G16"/>
    <mergeCell ref="H16:J16"/>
    <mergeCell ref="A17:B17"/>
    <mergeCell ref="C17:E17"/>
    <mergeCell ref="F17:G17"/>
    <mergeCell ref="H17:J17"/>
    <mergeCell ref="A18:B18"/>
    <mergeCell ref="A30:B30"/>
    <mergeCell ref="C30:E30"/>
    <mergeCell ref="F29:G29"/>
    <mergeCell ref="H30:J30"/>
    <mergeCell ref="A24:B24"/>
    <mergeCell ref="H24:J24"/>
    <mergeCell ref="A25:B25"/>
    <mergeCell ref="C25:E25"/>
    <mergeCell ref="F25:G25"/>
    <mergeCell ref="H25:J25"/>
    <mergeCell ref="A26:B26"/>
    <mergeCell ref="C26:G26"/>
    <mergeCell ref="H26:J26"/>
    <mergeCell ref="C24:E24"/>
    <mergeCell ref="F24:G24"/>
    <mergeCell ref="C27:G27"/>
    <mergeCell ref="H27:J27"/>
    <mergeCell ref="F30:G30"/>
    <mergeCell ref="A28:J28"/>
    <mergeCell ref="A27:B27"/>
    <mergeCell ref="C29:E29"/>
    <mergeCell ref="H29:J29"/>
    <mergeCell ref="A31:B31"/>
    <mergeCell ref="C31:G31"/>
    <mergeCell ref="H31:J31"/>
    <mergeCell ref="A32:B32"/>
    <mergeCell ref="C32:G32"/>
    <mergeCell ref="H32:J32"/>
    <mergeCell ref="A35:B35"/>
    <mergeCell ref="C35:G35"/>
    <mergeCell ref="H35:J35"/>
    <mergeCell ref="A33:B33"/>
    <mergeCell ref="C33:G33"/>
    <mergeCell ref="H33:J33"/>
    <mergeCell ref="C38:G38"/>
    <mergeCell ref="A40:B40"/>
    <mergeCell ref="C40:G40"/>
    <mergeCell ref="H40:J40"/>
    <mergeCell ref="H37:J37"/>
    <mergeCell ref="H38:J38"/>
    <mergeCell ref="A39:B39"/>
    <mergeCell ref="C39:G39"/>
    <mergeCell ref="H39:J39"/>
    <mergeCell ref="D52:J52"/>
    <mergeCell ref="B52:C52"/>
    <mergeCell ref="A47:J47"/>
    <mergeCell ref="A50:J50"/>
    <mergeCell ref="B51:C51"/>
    <mergeCell ref="D51:J51"/>
    <mergeCell ref="A49:J49"/>
    <mergeCell ref="A46:B46"/>
    <mergeCell ref="E46:G46"/>
    <mergeCell ref="H46:J46"/>
    <mergeCell ref="A15:B15"/>
    <mergeCell ref="A41:B41"/>
    <mergeCell ref="C41:G41"/>
    <mergeCell ref="A42:B42"/>
    <mergeCell ref="C42:G42"/>
    <mergeCell ref="A36:B36"/>
    <mergeCell ref="C36:G36"/>
    <mergeCell ref="A1:J1"/>
    <mergeCell ref="A2:J2"/>
    <mergeCell ref="C11:G11"/>
    <mergeCell ref="A3:J3"/>
    <mergeCell ref="A4:C4"/>
    <mergeCell ref="D4:J4"/>
    <mergeCell ref="A5:C5"/>
    <mergeCell ref="D5:J5"/>
    <mergeCell ref="A6:C6"/>
    <mergeCell ref="D6:J6"/>
    <mergeCell ref="H11:J11"/>
    <mergeCell ref="D9:J9"/>
    <mergeCell ref="A9:C9"/>
    <mergeCell ref="A7:C7"/>
    <mergeCell ref="D7:J7"/>
    <mergeCell ref="H41:J41"/>
    <mergeCell ref="H42:J42"/>
    <mergeCell ref="M3:U5"/>
    <mergeCell ref="A8:C8"/>
    <mergeCell ref="D8:J8"/>
    <mergeCell ref="A10:C10"/>
    <mergeCell ref="D10:J10"/>
    <mergeCell ref="A14:B14"/>
    <mergeCell ref="C14:E14"/>
    <mergeCell ref="F14:G14"/>
    <mergeCell ref="H14:J14"/>
    <mergeCell ref="U13:AA20"/>
    <mergeCell ref="H36:J36"/>
    <mergeCell ref="A34:J34"/>
    <mergeCell ref="A29:B29"/>
    <mergeCell ref="C18:E18"/>
    <mergeCell ref="F18:G18"/>
    <mergeCell ref="H18:J18"/>
    <mergeCell ref="M45:U48"/>
    <mergeCell ref="L42:O42"/>
    <mergeCell ref="C23:G23"/>
    <mergeCell ref="A23:B23"/>
    <mergeCell ref="H23:J23"/>
    <mergeCell ref="B48:J48"/>
    <mergeCell ref="A44:B44"/>
    <mergeCell ref="E44:G44"/>
    <mergeCell ref="A45:B45"/>
    <mergeCell ref="E45:G45"/>
    <mergeCell ref="H44:J44"/>
    <mergeCell ref="H45:J45"/>
    <mergeCell ref="A43:B43"/>
    <mergeCell ref="C43:G43"/>
    <mergeCell ref="H43:J43"/>
    <mergeCell ref="A37:B37"/>
    <mergeCell ref="C37:G37"/>
    <mergeCell ref="A38:B38"/>
  </mergeCells>
  <dataValidations count="2">
    <dataValidation type="list" allowBlank="1" showInputMessage="1" showErrorMessage="1" sqref="D9:J10 H23:J23">
      <formula1>"Yes, No"</formula1>
    </dataValidation>
    <dataValidation type="list" allowBlank="1" showInputMessage="1" showErrorMessage="1" sqref="D8:J8">
      <formula1>"1, 2, 3, 4"</formula1>
    </dataValidation>
  </dataValidations>
  <pageMargins left="0.7" right="0.7" top="0.75" bottom="0.75" header="0.3" footer="0.3"/>
  <pageSetup fitToWidth="0" orientation="landscape" paperSize="5" r:id="rId4"/>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Purchase</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MAXIMUM MORTGAGE CALCULATIONSTANDARD 203(k) PROGRAMPURCHASE TRANSACTION</dc:title>
  <dc:subject/>
  <dc:creator>Leslie</dc:creator>
  <cp:keywords/>
  <dc:description/>
  <cp:lastModifiedBy>Ashley Matney</cp:lastModifiedBy>
  <cp:lastPrinted>2023-09-21T17:10:05Z</cp:lastPrinted>
  <dcterms:created xsi:type="dcterms:W3CDTF">2023-08-14T17:25:58Z</dcterms:created>
  <dcterms:modified xsi:type="dcterms:W3CDTF">2025-04-22T13:32:17Z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2016-04-01T00:00:00Z</vt:filetime>
  </property>
  <property fmtid="{D5CDD505-2E9C-101B-9397-08002B2CF9AE}" pid="3" name="Creator">
    <vt:lpwstr>Microsoft® Word 2010</vt:lpwstr>
  </property>
  <property fmtid="{D5CDD505-2E9C-101B-9397-08002B2CF9AE}" pid="4" name="LastSaved">
    <vt:filetime>2023-08-14T00:00:00Z</vt:filetime>
  </property>
  <property fmtid="{D5CDD505-2E9C-101B-9397-08002B2CF9AE}" pid="5" name="Producer">
    <vt:lpwstr>Microsoft® Word 2010</vt:lpwstr>
  </property>
</Properties>
</file>